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210" windowWidth="11100" windowHeight="4605" activeTab="0"/>
  </bookViews>
  <sheets>
    <sheet name="Расчетные таблицы" sheetId="1" r:id="rId1"/>
    <sheet name="Formula" sheetId="2" r:id="rId2"/>
  </sheets>
  <definedNames>
    <definedName name="Area_SUM">'Расчетные таблицы'!#REF!</definedName>
    <definedName name="Form_DB">'Расчетные таблицы'!#REF!</definedName>
    <definedName name="Post_Title">'Расчетные таблицы'!#REF!</definedName>
    <definedName name="Pre_Title">'Расчетные таблицы'!#REF!</definedName>
    <definedName name="SumD">'Расчетные таблицы'!#REF!</definedName>
    <definedName name="SumK">'Расчетные таблицы'!#REF!</definedName>
    <definedName name="Total">'Расчетные таблицы'!#REF!</definedName>
    <definedName name="Work_Area">'Расчетные таблицы'!#REF!</definedName>
    <definedName name="_xlnm.Print_Area" localSheetId="0">'Расчетные таблицы'!$A$1:$K$110</definedName>
  </definedNames>
  <calcPr fullCalcOnLoad="1"/>
</workbook>
</file>

<file path=xl/sharedStrings.xml><?xml version="1.0" encoding="utf-8"?>
<sst xmlns="http://schemas.openxmlformats.org/spreadsheetml/2006/main" count="468" uniqueCount="203">
  <si>
    <t>ПРАВИЛА ВЫЗОВА РАСЧЕТНЫХ ФУНКЦИЙ</t>
  </si>
  <si>
    <t>Табличные приложения</t>
  </si>
  <si>
    <t xml:space="preserve">      Вызов расчетных функций для табличных приложений ПАРУС производится</t>
  </si>
  <si>
    <t>аналогично вызову встроенных функций EXCEL. В настоящее время реализованы</t>
  </si>
  <si>
    <t>следующие функции.</t>
  </si>
  <si>
    <t xml:space="preserve">   OSDB - остаток на счету по дебету</t>
  </si>
  <si>
    <t xml:space="preserve">   OSCR - остаток на счету по кредиту</t>
  </si>
  <si>
    <t>Параметры:</t>
  </si>
  <si>
    <t>1. Номер счета - строка вида "051", "001[048]", "001[048,,002]"</t>
  </si>
  <si>
    <t xml:space="preserve">    где в квадратных скобках - код валюты и далее - аналитика</t>
  </si>
  <si>
    <t>2. Дата - дата на которую следует получить остаток</t>
  </si>
  <si>
    <t>3. Признак (не обязательный) - цифра 0 (на начало дня - по умолчанию) или</t>
  </si>
  <si>
    <t xml:space="preserve">    1 - на конец дня</t>
  </si>
  <si>
    <t xml:space="preserve">4. Признак валюты результата (не обязательный) - строка вида "0" (по умолчанию) - </t>
  </si>
  <si>
    <t xml:space="preserve">    в рублевом эквиваленте, строка вида "1" - в валюте</t>
  </si>
  <si>
    <t>Пример:</t>
  </si>
  <si>
    <t xml:space="preserve">    =OSDB("51"; A10)</t>
  </si>
  <si>
    <t xml:space="preserve">    OBDB - оборот по дебету</t>
  </si>
  <si>
    <t xml:space="preserve">    OBCR - оборот по кредиту</t>
  </si>
  <si>
    <t xml:space="preserve">    где в квадраьных скобках - код валюты и далее - аналитика</t>
  </si>
  <si>
    <t xml:space="preserve">2. Дата начала расчета - дата </t>
  </si>
  <si>
    <t>3. Дата окончания расчета - дата (не обязат, по умолчанию - текущая дата)</t>
  </si>
  <si>
    <t xml:space="preserve">4. Номер корреспондирующего счета (не обязат) - строка вида "051", </t>
  </si>
  <si>
    <t xml:space="preserve">   "001[048]", "001[048,,002]" где в квадратных скобках - код валюты и далее - аналитика</t>
  </si>
  <si>
    <t>5. Особая отметка - строка (не обязат)</t>
  </si>
  <si>
    <t xml:space="preserve">6. Признак валюты результата (не обязательный) - строка вида "0" (по умолчанию) - </t>
  </si>
  <si>
    <t xml:space="preserve">    =OBDB("51"; A10;;"68")</t>
  </si>
  <si>
    <t xml:space="preserve">    PRICE - расчет цены списания</t>
  </si>
  <si>
    <t>1. Номер счета - строка вида "051"</t>
  </si>
  <si>
    <t>2. Материально ответственное лицо - мнемокод</t>
  </si>
  <si>
    <t>3. Валюта - код валюты</t>
  </si>
  <si>
    <t>4. Артикул - мнемокод</t>
  </si>
  <si>
    <t>5. Количество ТМЦ - число</t>
  </si>
  <si>
    <t>6. Дата, на которую делается расчет - дата (не обязат., по умолчанию - текущая)</t>
  </si>
  <si>
    <t>7. Партия ТМЦ - мнемокод</t>
  </si>
  <si>
    <t>8. Дата поступления ТМЦ  - дата (задается для номенклатуры, по которой ведется</t>
  </si>
  <si>
    <t xml:space="preserve">    учет по дате поступления</t>
  </si>
  <si>
    <t xml:space="preserve">9. Признак валюты результата (не обязательный) - строка вида "0" (по умолчанию) - </t>
  </si>
  <si>
    <t xml:space="preserve">    RATE - курс валюты на заданную дату</t>
  </si>
  <si>
    <t>Параметры</t>
  </si>
  <si>
    <t>1. Код валюты</t>
  </si>
  <si>
    <t>2. Дата, по состоянию на которую требуется получить курс валюты - дата</t>
  </si>
  <si>
    <t>Работа с документом</t>
  </si>
  <si>
    <t xml:space="preserve">    Для заполнения полей документа используются следующие функции:</t>
  </si>
  <si>
    <t xml:space="preserve">  </t>
  </si>
  <si>
    <t xml:space="preserve">    FGet        - получить значение поля</t>
  </si>
  <si>
    <t>1. Имя поля - имя поля таблицы, содержащей документ (строка)</t>
  </si>
  <si>
    <t xml:space="preserve">    =FGet("EOPBASE.DATE_DOC")</t>
  </si>
  <si>
    <t xml:space="preserve">    FGetDict - получить значение словарного поля</t>
  </si>
  <si>
    <t>1. Имя поля - имя cловарного поля таблицы, содержащей документ (строка)</t>
  </si>
  <si>
    <t xml:space="preserve">2. Имя поля словаря - имя поля таблицы словаря, содержащего возвращаемое </t>
  </si>
  <si>
    <t xml:space="preserve">                                    значение (строка)</t>
  </si>
  <si>
    <t xml:space="preserve">3. Имя поля вторичного словаря - имя поля таблицы словаря, содержащего возвращаемое </t>
  </si>
  <si>
    <t xml:space="preserve">                                    значение (строка) (необязат)</t>
  </si>
  <si>
    <t xml:space="preserve">    =FGetDict("EOPSPEC.RN_CURR"; "CURRBASE.ISO")</t>
  </si>
  <si>
    <t xml:space="preserve">    FGetRNDict - получить значение словарного поля по ссылке</t>
  </si>
  <si>
    <t>1. Ссылка в словаре - значение RN</t>
  </si>
  <si>
    <t xml:space="preserve">    =FGetRNDict(Fget("EOPSPEC.RN_CURR"); "CURRBASE.ISO")</t>
  </si>
  <si>
    <t xml:space="preserve">    SMETA - смета по счету за период</t>
  </si>
  <si>
    <t xml:space="preserve">    =SMETA("090"; A10)</t>
  </si>
  <si>
    <t>1. РАСХОДЫ</t>
  </si>
  <si>
    <t>Наименование видов расходов</t>
  </si>
  <si>
    <t>Код</t>
  </si>
  <si>
    <t>Утверждено</t>
  </si>
  <si>
    <t>Профинанси-</t>
  </si>
  <si>
    <t>Кассовые</t>
  </si>
  <si>
    <t>и статей экономической классификации расходов</t>
  </si>
  <si>
    <t>по ФКР</t>
  </si>
  <si>
    <t>по ППП</t>
  </si>
  <si>
    <t>по КЦСР</t>
  </si>
  <si>
    <t>бюджетных ассигнований на отчетный период</t>
  </si>
  <si>
    <t>ровано</t>
  </si>
  <si>
    <t>Прочие расходные материалы и предметы снабжения</t>
  </si>
  <si>
    <t>Оплата содержания помещений</t>
  </si>
  <si>
    <t>Оплата потребления электрической энергии</t>
  </si>
  <si>
    <t>Оплата водоснабжения помещений</t>
  </si>
  <si>
    <t>Прочие коммунальные услуги</t>
  </si>
  <si>
    <t>Оплата текущего ремонта зданий и сооружений</t>
  </si>
  <si>
    <t>Оплата потребления тепловой энергии</t>
  </si>
  <si>
    <t>Уровни аналитики</t>
  </si>
  <si>
    <t>Первый</t>
  </si>
  <si>
    <t>Второй</t>
  </si>
  <si>
    <t>КР</t>
  </si>
  <si>
    <t>Коды</t>
  </si>
  <si>
    <t>101/1</t>
  </si>
  <si>
    <t>ВСЕГО РАСХОДОВ</t>
  </si>
  <si>
    <t>по            СубЭКР</t>
  </si>
  <si>
    <t>Код ЭКР</t>
  </si>
  <si>
    <t>Заработная плата</t>
  </si>
  <si>
    <t>110</t>
  </si>
  <si>
    <t>Оплата проезда к месту отдыха и обратно</t>
  </si>
  <si>
    <t>Компенсация на приобретение книгоиз.продукции</t>
  </si>
  <si>
    <t>Другие выплаты</t>
  </si>
  <si>
    <t>Начисление на оплату труда</t>
  </si>
  <si>
    <t>121</t>
  </si>
  <si>
    <t>123</t>
  </si>
  <si>
    <t>124</t>
  </si>
  <si>
    <t>130</t>
  </si>
  <si>
    <t>Услуги связи</t>
  </si>
  <si>
    <t>210</t>
  </si>
  <si>
    <t>Другие транспортные услуги</t>
  </si>
  <si>
    <t>222</t>
  </si>
  <si>
    <t>231</t>
  </si>
  <si>
    <t>232</t>
  </si>
  <si>
    <t>233</t>
  </si>
  <si>
    <t>251</t>
  </si>
  <si>
    <t>252</t>
  </si>
  <si>
    <t>Оплата текущего ремонта обрудования и инвентаря</t>
  </si>
  <si>
    <t>253</t>
  </si>
  <si>
    <t>254</t>
  </si>
  <si>
    <t>Другие услуги</t>
  </si>
  <si>
    <t>262</t>
  </si>
  <si>
    <t>Прочие расходы</t>
  </si>
  <si>
    <t>Мягкий инвентарь</t>
  </si>
  <si>
    <t>Расходные материалы сроком использования более года</t>
  </si>
  <si>
    <t>Приобретение оборудования длительного пользования</t>
  </si>
  <si>
    <t>311</t>
  </si>
  <si>
    <t>312</t>
  </si>
  <si>
    <t>313</t>
  </si>
  <si>
    <t>344</t>
  </si>
  <si>
    <t>0702</t>
  </si>
  <si>
    <t>по КФСР</t>
  </si>
  <si>
    <t>Мероприятия</t>
  </si>
  <si>
    <t>00.00.00</t>
  </si>
  <si>
    <t>Субвенции на реализацию госстандарта общего образования в муниципальных общеобразовательных учреждениях</t>
  </si>
  <si>
    <t>Итого по мероприятию</t>
  </si>
  <si>
    <t>Библиотечный фонд</t>
  </si>
  <si>
    <t>263</t>
  </si>
  <si>
    <t>Услуги банка</t>
  </si>
  <si>
    <t>343</t>
  </si>
  <si>
    <t>346</t>
  </si>
  <si>
    <t>Строительные материалы</t>
  </si>
  <si>
    <t>82.07.01</t>
  </si>
  <si>
    <t>Субвенции на ежемесячное денежное вознагрождение за классное руководство (фед. бюдж)</t>
  </si>
  <si>
    <t>72.07.01</t>
  </si>
  <si>
    <t>Субвенции на ежемесячное денежное вознагрождение за классное руководство (окр. бюдж)</t>
  </si>
  <si>
    <t>82.07.03</t>
  </si>
  <si>
    <t xml:space="preserve">                                               (подпись)        (расшифровка подписи)</t>
  </si>
  <si>
    <t>4219901</t>
  </si>
  <si>
    <t>82.07.02</t>
  </si>
  <si>
    <t>342</t>
  </si>
  <si>
    <t>5200901</t>
  </si>
  <si>
    <t>5200902</t>
  </si>
  <si>
    <t>Субвенции на организацию обеспечения питания учащимся общеобразовательных учреждений завтраков и обедов</t>
  </si>
  <si>
    <t>Субвенции на информационное обеспечение общеобразовательных учреждений в части доступа к образовательным ресурсам сети Интернет</t>
  </si>
  <si>
    <t>Олимпиады</t>
  </si>
  <si>
    <t>Суточные</t>
  </si>
  <si>
    <t>0709</t>
  </si>
  <si>
    <t>06.04.00</t>
  </si>
  <si>
    <t>4360900</t>
  </si>
  <si>
    <t>122</t>
  </si>
  <si>
    <t>Проезд в командировку</t>
  </si>
  <si>
    <t>221</t>
  </si>
  <si>
    <t>Проживание в командировке</t>
  </si>
  <si>
    <t>261</t>
  </si>
  <si>
    <t>256</t>
  </si>
  <si>
    <t>Оплата других услуг по содержанию имущества</t>
  </si>
  <si>
    <t>258</t>
  </si>
  <si>
    <t>Оплата обслуживания системы пожарной сигнализации</t>
  </si>
  <si>
    <t>269</t>
  </si>
  <si>
    <t>Оплата услуг вневедомственной (в том числе пожарной) охраны</t>
  </si>
  <si>
    <t>272</t>
  </si>
  <si>
    <t>Оплата услуг в области информатизационных технологий</t>
  </si>
  <si>
    <t>901</t>
  </si>
  <si>
    <t>906</t>
  </si>
  <si>
    <t>Продукты питания</t>
  </si>
  <si>
    <t>Уплата налогов и сборов, платежей, госпошлин</t>
  </si>
  <si>
    <t>Развитие МТБ учреждений образования</t>
  </si>
  <si>
    <t>905</t>
  </si>
  <si>
    <t>Субсидии на оплату стоимости питания детям школьного возраста в оздоровительных легерях с дневным пребыванием детей</t>
  </si>
  <si>
    <t>0707</t>
  </si>
  <si>
    <t>81.07.02</t>
  </si>
  <si>
    <t>4320200</t>
  </si>
  <si>
    <t>Школьная форма</t>
  </si>
  <si>
    <t>15.01.03</t>
  </si>
  <si>
    <t>7950000</t>
  </si>
  <si>
    <t>06.10.00</t>
  </si>
  <si>
    <t>Приобретение основных средств стоимостью до 20 тыс.руб.</t>
  </si>
  <si>
    <t>Приобретение оборудования стоимостью до 20 тыс. руб.</t>
  </si>
  <si>
    <t>Приобретение оборудования стоимостью свыше 20 тыс. руб.</t>
  </si>
  <si>
    <t>620</t>
  </si>
  <si>
    <t>Субвенция на реализацию основных общеобразовательных программ</t>
  </si>
  <si>
    <t>Оплата труда</t>
  </si>
  <si>
    <t>82.40.01</t>
  </si>
  <si>
    <t>81.07.05</t>
  </si>
  <si>
    <t>Приобретение основных средств стоимостью до 20 тыс. руб.</t>
  </si>
  <si>
    <t>Приобретение основных средств стоимостью свыше 20 тыс. руб.</t>
  </si>
  <si>
    <t>Летние площадки</t>
  </si>
  <si>
    <t>06.08.00</t>
  </si>
  <si>
    <t>Программа "Реализации ПНП "Образование" (поддержка лучших учителей)</t>
  </si>
  <si>
    <t>06.01.00</t>
  </si>
  <si>
    <t>5225602</t>
  </si>
  <si>
    <t>Программа "Реализации ПНП "Образование" (Реализация комплексного проекта модернизация образования)</t>
  </si>
  <si>
    <t>15.01.04</t>
  </si>
  <si>
    <t>Приобретение материальных запасов</t>
  </si>
  <si>
    <t>82.07.08</t>
  </si>
  <si>
    <t>17.15.00</t>
  </si>
  <si>
    <t>Субсидия на реализацию подпрограммы Обеспечение комплексной безопасности и комфортных условий образовательного процесса программы "Новая школа Югры" на 2012-2015</t>
  </si>
  <si>
    <t>Главный бухгалтер________________ Т.Н. Матюк</t>
  </si>
  <si>
    <t>" 16 "июня 2011 г.</t>
  </si>
  <si>
    <t>расходы - исполнено</t>
  </si>
  <si>
    <t>СВЕДЕНИЯ ОБ ИСПОЛЬЗОВАНИИ ВЫДЕЛЕННЫХ БЮДЖЕТНЫХ СРЕДСТВ ЗА 2010 год</t>
  </si>
  <si>
    <r>
      <t>Учреждение_____</t>
    </r>
    <r>
      <rPr>
        <b/>
        <u val="single"/>
        <sz val="14"/>
        <rFont val="Arial Cyr"/>
        <family val="0"/>
      </rPr>
      <t>МБОУ "Средняя общеобразовательная школа №2"</t>
    </r>
    <r>
      <rPr>
        <sz val="11"/>
        <rFont val="Arial Cyr"/>
        <family val="2"/>
      </rPr>
      <t>______________________________</t>
    </r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</si>
</sst>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.00;[Red]0.00"/>
    <numFmt numFmtId="166" formatCode="#,##0&quot;р.&quot;"/>
    <numFmt numFmtId="167" formatCode="#,##0.00&quot;р.&quot;"/>
    <numFmt numFmtId="168" formatCode="d\ mmm\ yy"/>
    <numFmt numFmtId="169" formatCode="dd\ mmm\ yy"/>
    <numFmt numFmtId="170" formatCode="#,###"/>
    <numFmt numFmtId="171" formatCode="####"/>
    <numFmt numFmtId="172" formatCode="d\ mmmm\,\ yyyy"/>
    <numFmt numFmtId="173" formatCode="dd\ mmmm\,\ yyyy"/>
    <numFmt numFmtId="174" formatCode="dd\ mmmm\,\ yyyy\ &quot;г&quot;"/>
    <numFmt numFmtId="175" formatCode="dd\ mmmm\,\ yyyy\ &quot;г.&quot;"/>
    <numFmt numFmtId="176" formatCode="mm"/>
    <numFmt numFmtId="177" formatCode="yy"/>
    <numFmt numFmtId="178" formatCode="dd/mm/yyyy\ &quot;г.&quot;"/>
    <numFmt numFmtId="179" formatCode="d/m"/>
    <numFmt numFmtId="180" formatCode="#,##0.0"/>
    <numFmt numFmtId="181" formatCode="#,###.0"/>
    <numFmt numFmtId="182" formatCode="#,###.00"/>
  </numFmts>
  <fonts count="52">
    <font>
      <sz val="10"/>
      <name val="Arial Cyr"/>
      <family val="0"/>
    </font>
    <font>
      <b/>
      <sz val="10"/>
      <color indexed="12"/>
      <name val="Arial Cyr"/>
      <family val="2"/>
    </font>
    <font>
      <u val="single"/>
      <sz val="10"/>
      <name val="Arial Cyr"/>
      <family val="2"/>
    </font>
    <font>
      <sz val="10"/>
      <color indexed="12"/>
      <name val="Arial Cyr"/>
      <family val="2"/>
    </font>
    <font>
      <b/>
      <sz val="12"/>
      <name val="Arial Cyr"/>
      <family val="2"/>
    </font>
    <font>
      <sz val="10"/>
      <color indexed="9"/>
      <name val="Arial Cyr"/>
      <family val="2"/>
    </font>
    <font>
      <sz val="8"/>
      <name val="Arial Cyr"/>
      <family val="2"/>
    </font>
    <font>
      <b/>
      <i/>
      <sz val="10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b/>
      <u val="single"/>
      <sz val="11"/>
      <name val="Arial Cyr"/>
      <family val="2"/>
    </font>
    <font>
      <u val="single"/>
      <sz val="11"/>
      <name val="Arial Cyr"/>
      <family val="2"/>
    </font>
    <font>
      <sz val="9"/>
      <name val="Arial Cyr"/>
      <family val="2"/>
    </font>
    <font>
      <sz val="12"/>
      <name val="Arial Cyr"/>
      <family val="2"/>
    </font>
    <font>
      <i/>
      <sz val="12"/>
      <name val="Arial Cyr"/>
      <family val="2"/>
    </font>
    <font>
      <b/>
      <i/>
      <sz val="11"/>
      <name val="Arial Cyr"/>
      <family val="0"/>
    </font>
    <font>
      <b/>
      <i/>
      <sz val="12"/>
      <name val="Arial Cyr"/>
      <family val="0"/>
    </font>
    <font>
      <b/>
      <u val="single"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18">
    <xf numFmtId="0" fontId="0" fillId="0" borderId="0" xfId="0" applyAlignment="1">
      <alignment/>
    </xf>
    <xf numFmtId="9" fontId="0" fillId="33" borderId="10" xfId="55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9" fontId="0" fillId="33" borderId="13" xfId="55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1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167" fontId="0" fillId="33" borderId="14" xfId="0" applyNumberFormat="1" applyFill="1" applyBorder="1" applyAlignment="1">
      <alignment/>
    </xf>
    <xf numFmtId="9" fontId="3" fillId="33" borderId="13" xfId="55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7" fontId="0" fillId="33" borderId="13" xfId="0" applyNumberFormat="1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horizontal="right"/>
    </xf>
    <xf numFmtId="49" fontId="5" fillId="34" borderId="18" xfId="0" applyNumberFormat="1" applyFont="1" applyFill="1" applyBorder="1" applyAlignment="1">
      <alignment horizontal="right"/>
    </xf>
    <xf numFmtId="0" fontId="0" fillId="34" borderId="19" xfId="0" applyFill="1" applyBorder="1" applyAlignment="1">
      <alignment/>
    </xf>
    <xf numFmtId="49" fontId="5" fillId="34" borderId="18" xfId="0" applyNumberFormat="1" applyFont="1" applyFill="1" applyBorder="1" applyAlignment="1">
      <alignment/>
    </xf>
    <xf numFmtId="49" fontId="5" fillId="34" borderId="20" xfId="0" applyNumberFormat="1" applyFont="1" applyFill="1" applyBorder="1" applyAlignment="1">
      <alignment horizontal="right"/>
    </xf>
    <xf numFmtId="0" fontId="0" fillId="34" borderId="21" xfId="0" applyFill="1" applyBorder="1" applyAlignment="1">
      <alignment/>
    </xf>
    <xf numFmtId="49" fontId="5" fillId="34" borderId="20" xfId="0" applyNumberFormat="1" applyFont="1" applyFill="1" applyBorder="1" applyAlignment="1">
      <alignment/>
    </xf>
    <xf numFmtId="0" fontId="9" fillId="34" borderId="0" xfId="0" applyFont="1" applyFill="1" applyAlignment="1">
      <alignment/>
    </xf>
    <xf numFmtId="0" fontId="9" fillId="34" borderId="0" xfId="0" applyFont="1" applyFill="1" applyAlignment="1">
      <alignment horizontal="right"/>
    </xf>
    <xf numFmtId="49" fontId="9" fillId="34" borderId="0" xfId="0" applyNumberFormat="1" applyFont="1" applyFill="1" applyAlignment="1">
      <alignment/>
    </xf>
    <xf numFmtId="0" fontId="9" fillId="34" borderId="0" xfId="0" applyFont="1" applyFill="1" applyAlignment="1">
      <alignment horizontal="left"/>
    </xf>
    <xf numFmtId="49" fontId="10" fillId="34" borderId="0" xfId="0" applyNumberFormat="1" applyFont="1" applyFill="1" applyAlignment="1" applyProtection="1">
      <alignment/>
      <protection locked="0"/>
    </xf>
    <xf numFmtId="49" fontId="11" fillId="34" borderId="0" xfId="0" applyNumberFormat="1" applyFont="1" applyFill="1" applyAlignment="1" applyProtection="1">
      <alignment horizontal="left"/>
      <protection locked="0"/>
    </xf>
    <xf numFmtId="49" fontId="5" fillId="34" borderId="22" xfId="0" applyNumberFormat="1" applyFont="1" applyFill="1" applyBorder="1" applyAlignment="1">
      <alignment horizontal="right"/>
    </xf>
    <xf numFmtId="49" fontId="9" fillId="34" borderId="0" xfId="0" applyNumberFormat="1" applyFont="1" applyFill="1" applyBorder="1" applyAlignment="1">
      <alignment/>
    </xf>
    <xf numFmtId="49" fontId="9" fillId="34" borderId="0" xfId="0" applyNumberFormat="1" applyFont="1" applyFill="1" applyBorder="1" applyAlignment="1">
      <alignment horizontal="center"/>
    </xf>
    <xf numFmtId="0" fontId="13" fillId="34" borderId="23" xfId="0" applyFont="1" applyFill="1" applyBorder="1" applyAlignment="1">
      <alignment horizontal="center"/>
    </xf>
    <xf numFmtId="0" fontId="13" fillId="34" borderId="24" xfId="0" applyFont="1" applyFill="1" applyBorder="1" applyAlignment="1">
      <alignment horizontal="center"/>
    </xf>
    <xf numFmtId="0" fontId="6" fillId="34" borderId="0" xfId="0" applyFont="1" applyFill="1" applyAlignment="1">
      <alignment horizontal="center"/>
    </xf>
    <xf numFmtId="0" fontId="13" fillId="34" borderId="19" xfId="0" applyFont="1" applyFill="1" applyBorder="1" applyAlignment="1">
      <alignment horizontal="center" vertical="top" wrapText="1"/>
    </xf>
    <xf numFmtId="0" fontId="13" fillId="34" borderId="25" xfId="0" applyFont="1" applyFill="1" applyBorder="1" applyAlignment="1">
      <alignment horizontal="center" vertical="top" wrapText="1"/>
    </xf>
    <xf numFmtId="0" fontId="13" fillId="34" borderId="26" xfId="0" applyFont="1" applyFill="1" applyBorder="1" applyAlignment="1">
      <alignment horizontal="center" vertical="top" wrapText="1"/>
    </xf>
    <xf numFmtId="0" fontId="13" fillId="34" borderId="27" xfId="0" applyFont="1" applyFill="1" applyBorder="1" applyAlignment="1">
      <alignment horizontal="center" vertical="top" wrapText="1"/>
    </xf>
    <xf numFmtId="0" fontId="6" fillId="34" borderId="0" xfId="0" applyFont="1" applyFill="1" applyAlignment="1">
      <alignment horizontal="center" wrapText="1"/>
    </xf>
    <xf numFmtId="0" fontId="13" fillId="34" borderId="28" xfId="0" applyFont="1" applyFill="1" applyBorder="1" applyAlignment="1">
      <alignment horizontal="center"/>
    </xf>
    <xf numFmtId="0" fontId="13" fillId="34" borderId="29" xfId="0" applyFont="1" applyFill="1" applyBorder="1" applyAlignment="1">
      <alignment horizontal="center"/>
    </xf>
    <xf numFmtId="0" fontId="13" fillId="34" borderId="19" xfId="0" applyFont="1" applyFill="1" applyBorder="1" applyAlignment="1" applyProtection="1">
      <alignment horizontal="left" wrapText="1"/>
      <protection hidden="1"/>
    </xf>
    <xf numFmtId="49" fontId="13" fillId="34" borderId="27" xfId="0" applyNumberFormat="1" applyFont="1" applyFill="1" applyBorder="1" applyAlignment="1" applyProtection="1">
      <alignment horizontal="center"/>
      <protection hidden="1"/>
    </xf>
    <xf numFmtId="171" fontId="13" fillId="34" borderId="27" xfId="0" applyNumberFormat="1" applyFont="1" applyFill="1" applyBorder="1" applyAlignment="1" applyProtection="1">
      <alignment horizontal="center"/>
      <protection hidden="1"/>
    </xf>
    <xf numFmtId="4" fontId="14" fillId="34" borderId="27" xfId="0" applyNumberFormat="1" applyFont="1" applyFill="1" applyBorder="1" applyAlignment="1" applyProtection="1">
      <alignment/>
      <protection hidden="1"/>
    </xf>
    <xf numFmtId="4" fontId="14" fillId="34" borderId="27" xfId="0" applyNumberFormat="1" applyFont="1" applyFill="1" applyBorder="1" applyAlignment="1" applyProtection="1">
      <alignment wrapText="1"/>
      <protection hidden="1"/>
    </xf>
    <xf numFmtId="0" fontId="6" fillId="34" borderId="0" xfId="0" applyFont="1" applyFill="1" applyAlignment="1">
      <alignment/>
    </xf>
    <xf numFmtId="0" fontId="13" fillId="34" borderId="21" xfId="0" applyFont="1" applyFill="1" applyBorder="1" applyAlignment="1" applyProtection="1">
      <alignment horizontal="left" wrapText="1"/>
      <protection hidden="1"/>
    </xf>
    <xf numFmtId="49" fontId="13" fillId="34" borderId="26" xfId="0" applyNumberFormat="1" applyFont="1" applyFill="1" applyBorder="1" applyAlignment="1" applyProtection="1">
      <alignment horizontal="center"/>
      <protection hidden="1"/>
    </xf>
    <xf numFmtId="171" fontId="13" fillId="34" borderId="26" xfId="0" applyNumberFormat="1" applyFont="1" applyFill="1" applyBorder="1" applyAlignment="1" applyProtection="1">
      <alignment horizontal="center"/>
      <protection hidden="1"/>
    </xf>
    <xf numFmtId="4" fontId="14" fillId="34" borderId="26" xfId="0" applyNumberFormat="1" applyFont="1" applyFill="1" applyBorder="1" applyAlignment="1" applyProtection="1">
      <alignment/>
      <protection hidden="1"/>
    </xf>
    <xf numFmtId="4" fontId="13" fillId="34" borderId="26" xfId="0" applyNumberFormat="1" applyFont="1" applyFill="1" applyBorder="1" applyAlignment="1" applyProtection="1">
      <alignment/>
      <protection hidden="1"/>
    </xf>
    <xf numFmtId="0" fontId="13" fillId="34" borderId="21" xfId="0" applyFont="1" applyFill="1" applyBorder="1" applyAlignment="1" applyProtection="1">
      <alignment wrapText="1"/>
      <protection hidden="1"/>
    </xf>
    <xf numFmtId="0" fontId="13" fillId="34" borderId="30" xfId="0" applyFont="1" applyFill="1" applyBorder="1" applyAlignment="1" applyProtection="1">
      <alignment/>
      <protection hidden="1"/>
    </xf>
    <xf numFmtId="49" fontId="13" fillId="34" borderId="31" xfId="0" applyNumberFormat="1" applyFont="1" applyFill="1" applyBorder="1" applyAlignment="1" applyProtection="1">
      <alignment/>
      <protection hidden="1"/>
    </xf>
    <xf numFmtId="49" fontId="13" fillId="34" borderId="32" xfId="0" applyNumberFormat="1" applyFont="1" applyFill="1" applyBorder="1" applyAlignment="1" applyProtection="1">
      <alignment/>
      <protection hidden="1"/>
    </xf>
    <xf numFmtId="0" fontId="13" fillId="34" borderId="32" xfId="0" applyFont="1" applyFill="1" applyBorder="1" applyAlignment="1" applyProtection="1">
      <alignment/>
      <protection hidden="1"/>
    </xf>
    <xf numFmtId="4" fontId="13" fillId="34" borderId="32" xfId="0" applyNumberFormat="1" applyFont="1" applyFill="1" applyBorder="1" applyAlignment="1" applyProtection="1">
      <alignment/>
      <protection hidden="1"/>
    </xf>
    <xf numFmtId="0" fontId="4" fillId="34" borderId="33" xfId="0" applyFont="1" applyFill="1" applyBorder="1" applyAlignment="1" applyProtection="1">
      <alignment wrapText="1"/>
      <protection hidden="1"/>
    </xf>
    <xf numFmtId="0" fontId="13" fillId="34" borderId="34" xfId="0" applyFont="1" applyFill="1" applyBorder="1" applyAlignment="1" applyProtection="1">
      <alignment/>
      <protection hidden="1"/>
    </xf>
    <xf numFmtId="0" fontId="13" fillId="34" borderId="35" xfId="0" applyFont="1" applyFill="1" applyBorder="1" applyAlignment="1" applyProtection="1">
      <alignment/>
      <protection hidden="1"/>
    </xf>
    <xf numFmtId="0" fontId="13" fillId="34" borderId="35" xfId="0" applyFont="1" applyFill="1" applyBorder="1" applyAlignment="1" applyProtection="1">
      <alignment horizontal="center"/>
      <protection hidden="1"/>
    </xf>
    <xf numFmtId="4" fontId="4" fillId="34" borderId="35" xfId="0" applyNumberFormat="1" applyFont="1" applyFill="1" applyBorder="1" applyAlignment="1" applyProtection="1">
      <alignment/>
      <protection hidden="1"/>
    </xf>
    <xf numFmtId="182" fontId="13" fillId="34" borderId="27" xfId="0" applyNumberFormat="1" applyFont="1" applyFill="1" applyBorder="1" applyAlignment="1" applyProtection="1">
      <alignment/>
      <protection hidden="1"/>
    </xf>
    <xf numFmtId="182" fontId="14" fillId="34" borderId="27" xfId="0" applyNumberFormat="1" applyFont="1" applyFill="1" applyBorder="1" applyAlignment="1" applyProtection="1">
      <alignment wrapText="1"/>
      <protection hidden="1"/>
    </xf>
    <xf numFmtId="0" fontId="13" fillId="34" borderId="30" xfId="0" applyFont="1" applyFill="1" applyBorder="1" applyAlignment="1" applyProtection="1">
      <alignment horizontal="left" wrapText="1"/>
      <protection hidden="1"/>
    </xf>
    <xf numFmtId="49" fontId="13" fillId="34" borderId="36" xfId="0" applyNumberFormat="1" applyFont="1" applyFill="1" applyBorder="1" applyAlignment="1" applyProtection="1">
      <alignment horizontal="center"/>
      <protection hidden="1"/>
    </xf>
    <xf numFmtId="49" fontId="13" fillId="34" borderId="37" xfId="0" applyNumberFormat="1" applyFont="1" applyFill="1" applyBorder="1" applyAlignment="1" applyProtection="1">
      <alignment horizontal="center"/>
      <protection hidden="1"/>
    </xf>
    <xf numFmtId="171" fontId="13" fillId="34" borderId="37" xfId="0" applyNumberFormat="1" applyFont="1" applyFill="1" applyBorder="1" applyAlignment="1" applyProtection="1">
      <alignment horizontal="center"/>
      <protection hidden="1"/>
    </xf>
    <xf numFmtId="182" fontId="13" fillId="34" borderId="37" xfId="0" applyNumberFormat="1" applyFont="1" applyFill="1" applyBorder="1" applyAlignment="1" applyProtection="1">
      <alignment/>
      <protection hidden="1"/>
    </xf>
    <xf numFmtId="182" fontId="14" fillId="34" borderId="37" xfId="0" applyNumberFormat="1" applyFont="1" applyFill="1" applyBorder="1" applyAlignment="1" applyProtection="1">
      <alignment wrapText="1"/>
      <protection hidden="1"/>
    </xf>
    <xf numFmtId="0" fontId="13" fillId="34" borderId="38" xfId="0" applyFont="1" applyFill="1" applyBorder="1" applyAlignment="1" applyProtection="1">
      <alignment horizontal="left" wrapText="1"/>
      <protection hidden="1"/>
    </xf>
    <xf numFmtId="49" fontId="13" fillId="34" borderId="21" xfId="0" applyNumberFormat="1" applyFont="1" applyFill="1" applyBorder="1" applyAlignment="1" applyProtection="1">
      <alignment horizontal="center"/>
      <protection hidden="1"/>
    </xf>
    <xf numFmtId="182" fontId="13" fillId="34" borderId="26" xfId="0" applyNumberFormat="1" applyFont="1" applyFill="1" applyBorder="1" applyAlignment="1" applyProtection="1">
      <alignment/>
      <protection hidden="1"/>
    </xf>
    <xf numFmtId="182" fontId="14" fillId="34" borderId="26" xfId="0" applyNumberFormat="1" applyFont="1" applyFill="1" applyBorder="1" applyAlignment="1" applyProtection="1">
      <alignment wrapText="1"/>
      <protection hidden="1"/>
    </xf>
    <xf numFmtId="49" fontId="13" fillId="34" borderId="19" xfId="0" applyNumberFormat="1" applyFont="1" applyFill="1" applyBorder="1" applyAlignment="1" applyProtection="1">
      <alignment horizontal="center"/>
      <protection hidden="1"/>
    </xf>
    <xf numFmtId="0" fontId="8" fillId="34" borderId="33" xfId="0" applyFont="1" applyFill="1" applyBorder="1" applyAlignment="1" applyProtection="1">
      <alignment wrapText="1"/>
      <protection hidden="1"/>
    </xf>
    <xf numFmtId="0" fontId="9" fillId="34" borderId="34" xfId="0" applyFont="1" applyFill="1" applyBorder="1" applyAlignment="1" applyProtection="1">
      <alignment/>
      <protection hidden="1"/>
    </xf>
    <xf numFmtId="0" fontId="9" fillId="34" borderId="35" xfId="0" applyFont="1" applyFill="1" applyBorder="1" applyAlignment="1" applyProtection="1">
      <alignment/>
      <protection hidden="1"/>
    </xf>
    <xf numFmtId="0" fontId="9" fillId="34" borderId="35" xfId="0" applyFont="1" applyFill="1" applyBorder="1" applyAlignment="1" applyProtection="1">
      <alignment horizontal="center"/>
      <protection hidden="1"/>
    </xf>
    <xf numFmtId="182" fontId="8" fillId="34" borderId="35" xfId="0" applyNumberFormat="1" applyFont="1" applyFill="1" applyBorder="1" applyAlignment="1" applyProtection="1">
      <alignment/>
      <protection hidden="1"/>
    </xf>
    <xf numFmtId="0" fontId="13" fillId="34" borderId="39" xfId="0" applyFont="1" applyFill="1" applyBorder="1" applyAlignment="1" applyProtection="1">
      <alignment horizontal="left" wrapText="1"/>
      <protection hidden="1"/>
    </xf>
    <xf numFmtId="49" fontId="13" fillId="34" borderId="40" xfId="0" applyNumberFormat="1" applyFont="1" applyFill="1" applyBorder="1" applyAlignment="1" applyProtection="1">
      <alignment horizontal="center"/>
      <protection hidden="1"/>
    </xf>
    <xf numFmtId="171" fontId="13" fillId="34" borderId="40" xfId="0" applyNumberFormat="1" applyFont="1" applyFill="1" applyBorder="1" applyAlignment="1" applyProtection="1">
      <alignment horizontal="center"/>
      <protection hidden="1"/>
    </xf>
    <xf numFmtId="182" fontId="13" fillId="34" borderId="40" xfId="0" applyNumberFormat="1" applyFont="1" applyFill="1" applyBorder="1" applyAlignment="1" applyProtection="1">
      <alignment/>
      <protection hidden="1"/>
    </xf>
    <xf numFmtId="182" fontId="14" fillId="34" borderId="40" xfId="0" applyNumberFormat="1" applyFont="1" applyFill="1" applyBorder="1" applyAlignment="1" applyProtection="1">
      <alignment wrapText="1"/>
      <protection hidden="1"/>
    </xf>
    <xf numFmtId="0" fontId="4" fillId="34" borderId="28" xfId="0" applyFont="1" applyFill="1" applyBorder="1" applyAlignment="1" applyProtection="1">
      <alignment wrapText="1"/>
      <protection hidden="1"/>
    </xf>
    <xf numFmtId="0" fontId="13" fillId="34" borderId="29" xfId="0" applyFont="1" applyFill="1" applyBorder="1" applyAlignment="1" applyProtection="1">
      <alignment/>
      <protection hidden="1"/>
    </xf>
    <xf numFmtId="0" fontId="13" fillId="34" borderId="29" xfId="0" applyFont="1" applyFill="1" applyBorder="1" applyAlignment="1" applyProtection="1">
      <alignment horizontal="center"/>
      <protection hidden="1"/>
    </xf>
    <xf numFmtId="182" fontId="4" fillId="34" borderId="29" xfId="0" applyNumberFormat="1" applyFont="1" applyFill="1" applyBorder="1" applyAlignment="1" applyProtection="1">
      <alignment/>
      <protection hidden="1"/>
    </xf>
    <xf numFmtId="0" fontId="13" fillId="34" borderId="41" xfId="0" applyFont="1" applyFill="1" applyBorder="1" applyAlignment="1" applyProtection="1">
      <alignment horizontal="left" wrapText="1"/>
      <protection hidden="1"/>
    </xf>
    <xf numFmtId="182" fontId="4" fillId="34" borderId="35" xfId="0" applyNumberFormat="1" applyFont="1" applyFill="1" applyBorder="1" applyAlignment="1" applyProtection="1">
      <alignment/>
      <protection hidden="1"/>
    </xf>
    <xf numFmtId="0" fontId="13" fillId="34" borderId="42" xfId="0" applyFont="1" applyFill="1" applyBorder="1" applyAlignment="1" applyProtection="1">
      <alignment horizontal="left" wrapText="1"/>
      <protection hidden="1"/>
    </xf>
    <xf numFmtId="0" fontId="13" fillId="34" borderId="23" xfId="0" applyFont="1" applyFill="1" applyBorder="1" applyAlignment="1" applyProtection="1">
      <alignment horizontal="left" wrapText="1"/>
      <protection hidden="1"/>
    </xf>
    <xf numFmtId="0" fontId="13" fillId="34" borderId="43" xfId="0" applyFont="1" applyFill="1" applyBorder="1" applyAlignment="1" applyProtection="1">
      <alignment horizontal="left" wrapText="1"/>
      <protection hidden="1"/>
    </xf>
    <xf numFmtId="0" fontId="13" fillId="34" borderId="44" xfId="0" applyFont="1" applyFill="1" applyBorder="1" applyAlignment="1" applyProtection="1">
      <alignment horizontal="left" wrapText="1"/>
      <protection hidden="1"/>
    </xf>
    <xf numFmtId="49" fontId="13" fillId="34" borderId="32" xfId="0" applyNumberFormat="1" applyFont="1" applyFill="1" applyBorder="1" applyAlignment="1" applyProtection="1">
      <alignment horizontal="center"/>
      <protection hidden="1"/>
    </xf>
    <xf numFmtId="171" fontId="13" fillId="34" borderId="32" xfId="0" applyNumberFormat="1" applyFont="1" applyFill="1" applyBorder="1" applyAlignment="1" applyProtection="1">
      <alignment horizontal="center"/>
      <protection hidden="1"/>
    </xf>
    <xf numFmtId="182" fontId="13" fillId="34" borderId="32" xfId="0" applyNumberFormat="1" applyFont="1" applyFill="1" applyBorder="1" applyAlignment="1" applyProtection="1">
      <alignment/>
      <protection hidden="1"/>
    </xf>
    <xf numFmtId="182" fontId="14" fillId="34" borderId="32" xfId="0" applyNumberFormat="1" applyFont="1" applyFill="1" applyBorder="1" applyAlignment="1" applyProtection="1">
      <alignment wrapText="1"/>
      <protection hidden="1"/>
    </xf>
    <xf numFmtId="0" fontId="13" fillId="34" borderId="26" xfId="0" applyFont="1" applyFill="1" applyBorder="1" applyAlignment="1" applyProtection="1">
      <alignment horizontal="left" wrapText="1"/>
      <protection hidden="1"/>
    </xf>
    <xf numFmtId="0" fontId="4" fillId="34" borderId="45" xfId="0" applyFont="1" applyFill="1" applyBorder="1" applyAlignment="1" applyProtection="1">
      <alignment wrapText="1"/>
      <protection hidden="1"/>
    </xf>
    <xf numFmtId="0" fontId="13" fillId="34" borderId="31" xfId="0" applyFont="1" applyFill="1" applyBorder="1" applyAlignment="1" applyProtection="1">
      <alignment/>
      <protection hidden="1"/>
    </xf>
    <xf numFmtId="0" fontId="13" fillId="34" borderId="32" xfId="0" applyFont="1" applyFill="1" applyBorder="1" applyAlignment="1" applyProtection="1">
      <alignment horizontal="center"/>
      <protection hidden="1"/>
    </xf>
    <xf numFmtId="182" fontId="4" fillId="34" borderId="32" xfId="0" applyNumberFormat="1" applyFont="1" applyFill="1" applyBorder="1" applyAlignment="1" applyProtection="1">
      <alignment/>
      <protection hidden="1"/>
    </xf>
    <xf numFmtId="182" fontId="14" fillId="34" borderId="26" xfId="0" applyNumberFormat="1" applyFont="1" applyFill="1" applyBorder="1" applyAlignment="1" applyProtection="1">
      <alignment wrapText="1"/>
      <protection hidden="1"/>
    </xf>
    <xf numFmtId="182" fontId="4" fillId="34" borderId="32" xfId="0" applyNumberFormat="1" applyFont="1" applyFill="1" applyBorder="1" applyAlignment="1" applyProtection="1">
      <alignment/>
      <protection hidden="1"/>
    </xf>
    <xf numFmtId="0" fontId="4" fillId="34" borderId="31" xfId="0" applyFont="1" applyFill="1" applyBorder="1" applyAlignment="1" applyProtection="1">
      <alignment wrapText="1"/>
      <protection hidden="1"/>
    </xf>
    <xf numFmtId="0" fontId="9" fillId="34" borderId="0" xfId="0" applyFont="1" applyFill="1" applyBorder="1" applyAlignment="1" applyProtection="1">
      <alignment wrapText="1"/>
      <protection hidden="1"/>
    </xf>
    <xf numFmtId="0" fontId="9" fillId="34" borderId="0" xfId="0" applyFont="1" applyFill="1" applyBorder="1" applyAlignment="1" applyProtection="1">
      <alignment horizontal="center"/>
      <protection hidden="1"/>
    </xf>
    <xf numFmtId="170" fontId="9" fillId="34" borderId="0" xfId="0" applyNumberFormat="1" applyFont="1" applyFill="1" applyBorder="1" applyAlignment="1" applyProtection="1">
      <alignment/>
      <protection hidden="1"/>
    </xf>
    <xf numFmtId="170" fontId="8" fillId="34" borderId="0" xfId="0" applyNumberFormat="1" applyFont="1" applyFill="1" applyBorder="1" applyAlignment="1" applyProtection="1">
      <alignment horizontal="center"/>
      <protection hidden="1"/>
    </xf>
    <xf numFmtId="0" fontId="12" fillId="34" borderId="0" xfId="0" applyFont="1" applyFill="1" applyAlignment="1">
      <alignment/>
    </xf>
    <xf numFmtId="49" fontId="12" fillId="34" borderId="0" xfId="0" applyNumberFormat="1" applyFont="1" applyFill="1" applyAlignment="1">
      <alignment/>
    </xf>
    <xf numFmtId="0" fontId="12" fillId="34" borderId="0" xfId="0" applyFont="1" applyFill="1" applyAlignment="1">
      <alignment horizontal="right"/>
    </xf>
    <xf numFmtId="0" fontId="15" fillId="34" borderId="0" xfId="0" applyFont="1" applyFill="1" applyAlignment="1">
      <alignment horizontal="left"/>
    </xf>
    <xf numFmtId="0" fontId="6" fillId="34" borderId="0" xfId="0" applyFont="1" applyFill="1" applyAlignment="1">
      <alignment horizontal="right"/>
    </xf>
    <xf numFmtId="4" fontId="6" fillId="34" borderId="0" xfId="0" applyNumberFormat="1" applyFont="1" applyFill="1" applyAlignment="1">
      <alignment/>
    </xf>
    <xf numFmtId="182" fontId="14" fillId="34" borderId="40" xfId="0" applyNumberFormat="1" applyFont="1" applyFill="1" applyBorder="1" applyAlignment="1" applyProtection="1">
      <alignment horizontal="right" wrapText="1"/>
      <protection hidden="1"/>
    </xf>
    <xf numFmtId="182" fontId="14" fillId="34" borderId="22" xfId="0" applyNumberFormat="1" applyFont="1" applyFill="1" applyBorder="1" applyAlignment="1" applyProtection="1">
      <alignment horizontal="right" wrapText="1"/>
      <protection hidden="1"/>
    </xf>
    <xf numFmtId="182" fontId="14" fillId="34" borderId="46" xfId="0" applyNumberFormat="1" applyFont="1" applyFill="1" applyBorder="1" applyAlignment="1" applyProtection="1">
      <alignment horizontal="right" wrapText="1"/>
      <protection hidden="1"/>
    </xf>
    <xf numFmtId="182" fontId="14" fillId="34" borderId="47" xfId="0" applyNumberFormat="1" applyFont="1" applyFill="1" applyBorder="1" applyAlignment="1" applyProtection="1">
      <alignment horizontal="right" wrapText="1"/>
      <protection hidden="1"/>
    </xf>
    <xf numFmtId="182" fontId="14" fillId="34" borderId="48" xfId="0" applyNumberFormat="1" applyFont="1" applyFill="1" applyBorder="1" applyAlignment="1" applyProtection="1">
      <alignment horizontal="right" wrapText="1"/>
      <protection hidden="1"/>
    </xf>
    <xf numFmtId="0" fontId="16" fillId="34" borderId="34" xfId="0" applyFont="1" applyFill="1" applyBorder="1" applyAlignment="1" applyProtection="1">
      <alignment horizontal="center" wrapText="1"/>
      <protection hidden="1"/>
    </xf>
    <xf numFmtId="0" fontId="16" fillId="34" borderId="35" xfId="0" applyFont="1" applyFill="1" applyBorder="1" applyAlignment="1" applyProtection="1">
      <alignment horizontal="center" wrapText="1"/>
      <protection hidden="1"/>
    </xf>
    <xf numFmtId="0" fontId="16" fillId="34" borderId="49" xfId="0" applyFont="1" applyFill="1" applyBorder="1" applyAlignment="1" applyProtection="1">
      <alignment horizontal="center" wrapText="1"/>
      <protection hidden="1"/>
    </xf>
    <xf numFmtId="182" fontId="4" fillId="34" borderId="50" xfId="0" applyNumberFormat="1" applyFont="1" applyFill="1" applyBorder="1" applyAlignment="1" applyProtection="1">
      <alignment horizontal="right"/>
      <protection hidden="1"/>
    </xf>
    <xf numFmtId="182" fontId="4" fillId="34" borderId="51" xfId="0" applyNumberFormat="1" applyFont="1" applyFill="1" applyBorder="1" applyAlignment="1" applyProtection="1">
      <alignment horizontal="right"/>
      <protection hidden="1"/>
    </xf>
    <xf numFmtId="182" fontId="4" fillId="34" borderId="52" xfId="0" applyNumberFormat="1" applyFont="1" applyFill="1" applyBorder="1" applyAlignment="1" applyProtection="1">
      <alignment horizontal="right"/>
      <protection hidden="1"/>
    </xf>
    <xf numFmtId="0" fontId="16" fillId="34" borderId="53" xfId="0" applyFont="1" applyFill="1" applyBorder="1" applyAlignment="1" applyProtection="1">
      <alignment horizontal="center" wrapText="1"/>
      <protection hidden="1"/>
    </xf>
    <xf numFmtId="0" fontId="16" fillId="34" borderId="51" xfId="0" applyFont="1" applyFill="1" applyBorder="1" applyAlignment="1" applyProtection="1">
      <alignment horizontal="center" wrapText="1"/>
      <protection hidden="1"/>
    </xf>
    <xf numFmtId="0" fontId="16" fillId="34" borderId="52" xfId="0" applyFont="1" applyFill="1" applyBorder="1" applyAlignment="1" applyProtection="1">
      <alignment horizontal="center" wrapText="1"/>
      <protection hidden="1"/>
    </xf>
    <xf numFmtId="182" fontId="14" fillId="34" borderId="50" xfId="0" applyNumberFormat="1" applyFont="1" applyFill="1" applyBorder="1" applyAlignment="1" applyProtection="1">
      <alignment horizontal="right" wrapText="1"/>
      <protection hidden="1"/>
    </xf>
    <xf numFmtId="182" fontId="14" fillId="34" borderId="51" xfId="0" applyNumberFormat="1" applyFont="1" applyFill="1" applyBorder="1" applyAlignment="1" applyProtection="1">
      <alignment horizontal="right" wrapText="1"/>
      <protection hidden="1"/>
    </xf>
    <xf numFmtId="182" fontId="14" fillId="34" borderId="52" xfId="0" applyNumberFormat="1" applyFont="1" applyFill="1" applyBorder="1" applyAlignment="1" applyProtection="1">
      <alignment horizontal="right" wrapText="1"/>
      <protection hidden="1"/>
    </xf>
    <xf numFmtId="182" fontId="14" fillId="34" borderId="54" xfId="0" applyNumberFormat="1" applyFont="1" applyFill="1" applyBorder="1" applyAlignment="1" applyProtection="1">
      <alignment horizontal="right" wrapText="1"/>
      <protection hidden="1"/>
    </xf>
    <xf numFmtId="182" fontId="14" fillId="34" borderId="55" xfId="0" applyNumberFormat="1" applyFont="1" applyFill="1" applyBorder="1" applyAlignment="1" applyProtection="1">
      <alignment horizontal="right" wrapText="1"/>
      <protection hidden="1"/>
    </xf>
    <xf numFmtId="182" fontId="14" fillId="34" borderId="56" xfId="0" applyNumberFormat="1" applyFont="1" applyFill="1" applyBorder="1" applyAlignment="1" applyProtection="1">
      <alignment horizontal="right" wrapText="1"/>
      <protection hidden="1"/>
    </xf>
    <xf numFmtId="182" fontId="14" fillId="34" borderId="57" xfId="0" applyNumberFormat="1" applyFont="1" applyFill="1" applyBorder="1" applyAlignment="1" applyProtection="1">
      <alignment horizontal="right" wrapText="1"/>
      <protection hidden="1"/>
    </xf>
    <xf numFmtId="182" fontId="14" fillId="34" borderId="58" xfId="0" applyNumberFormat="1" applyFont="1" applyFill="1" applyBorder="1" applyAlignment="1" applyProtection="1">
      <alignment horizontal="right" wrapText="1"/>
      <protection hidden="1"/>
    </xf>
    <xf numFmtId="182" fontId="14" fillId="34" borderId="59" xfId="0" applyNumberFormat="1" applyFont="1" applyFill="1" applyBorder="1" applyAlignment="1" applyProtection="1">
      <alignment horizontal="right" wrapText="1"/>
      <protection hidden="1"/>
    </xf>
    <xf numFmtId="182" fontId="14" fillId="34" borderId="27" xfId="0" applyNumberFormat="1" applyFont="1" applyFill="1" applyBorder="1" applyAlignment="1" applyProtection="1">
      <alignment horizontal="right" wrapText="1"/>
      <protection hidden="1"/>
    </xf>
    <xf numFmtId="182" fontId="14" fillId="34" borderId="18" xfId="0" applyNumberFormat="1" applyFont="1" applyFill="1" applyBorder="1" applyAlignment="1" applyProtection="1">
      <alignment horizontal="right" wrapText="1"/>
      <protection hidden="1"/>
    </xf>
    <xf numFmtId="182" fontId="8" fillId="34" borderId="50" xfId="0" applyNumberFormat="1" applyFont="1" applyFill="1" applyBorder="1" applyAlignment="1" applyProtection="1">
      <alignment horizontal="right"/>
      <protection hidden="1"/>
    </xf>
    <xf numFmtId="182" fontId="8" fillId="34" borderId="51" xfId="0" applyNumberFormat="1" applyFont="1" applyFill="1" applyBorder="1" applyAlignment="1" applyProtection="1">
      <alignment horizontal="right"/>
      <protection hidden="1"/>
    </xf>
    <xf numFmtId="182" fontId="8" fillId="34" borderId="52" xfId="0" applyNumberFormat="1" applyFont="1" applyFill="1" applyBorder="1" applyAlignment="1" applyProtection="1">
      <alignment horizontal="right"/>
      <protection hidden="1"/>
    </xf>
    <xf numFmtId="182" fontId="14" fillId="34" borderId="26" xfId="0" applyNumberFormat="1" applyFont="1" applyFill="1" applyBorder="1" applyAlignment="1" applyProtection="1">
      <alignment horizontal="right" wrapText="1"/>
      <protection hidden="1"/>
    </xf>
    <xf numFmtId="182" fontId="14" fillId="34" borderId="20" xfId="0" applyNumberFormat="1" applyFont="1" applyFill="1" applyBorder="1" applyAlignment="1" applyProtection="1">
      <alignment horizontal="right" wrapText="1"/>
      <protection hidden="1"/>
    </xf>
    <xf numFmtId="182" fontId="4" fillId="34" borderId="29" xfId="0" applyNumberFormat="1" applyFont="1" applyFill="1" applyBorder="1" applyAlignment="1" applyProtection="1">
      <alignment horizontal="right"/>
      <protection hidden="1"/>
    </xf>
    <xf numFmtId="182" fontId="4" fillId="34" borderId="60" xfId="0" applyNumberFormat="1" applyFont="1" applyFill="1" applyBorder="1" applyAlignment="1" applyProtection="1">
      <alignment horizontal="right"/>
      <protection hidden="1"/>
    </xf>
    <xf numFmtId="4" fontId="14" fillId="34" borderId="26" xfId="0" applyNumberFormat="1" applyFont="1" applyFill="1" applyBorder="1" applyAlignment="1" applyProtection="1">
      <alignment horizontal="right" wrapText="1"/>
      <protection hidden="1"/>
    </xf>
    <xf numFmtId="4" fontId="14" fillId="34" borderId="20" xfId="0" applyNumberFormat="1" applyFont="1" applyFill="1" applyBorder="1" applyAlignment="1" applyProtection="1">
      <alignment horizontal="right" wrapText="1"/>
      <protection hidden="1"/>
    </xf>
    <xf numFmtId="0" fontId="15" fillId="34" borderId="53" xfId="0" applyFont="1" applyFill="1" applyBorder="1" applyAlignment="1" applyProtection="1">
      <alignment horizontal="center" wrapText="1"/>
      <protection hidden="1"/>
    </xf>
    <xf numFmtId="0" fontId="15" fillId="34" borderId="51" xfId="0" applyFont="1" applyFill="1" applyBorder="1" applyAlignment="1" applyProtection="1">
      <alignment horizontal="center" wrapText="1"/>
      <protection hidden="1"/>
    </xf>
    <xf numFmtId="0" fontId="15" fillId="34" borderId="52" xfId="0" applyFont="1" applyFill="1" applyBorder="1" applyAlignment="1" applyProtection="1">
      <alignment horizontal="center" wrapText="1"/>
      <protection hidden="1"/>
    </xf>
    <xf numFmtId="4" fontId="4" fillId="34" borderId="50" xfId="0" applyNumberFormat="1" applyFont="1" applyFill="1" applyBorder="1" applyAlignment="1" applyProtection="1">
      <alignment horizontal="right"/>
      <protection hidden="1"/>
    </xf>
    <xf numFmtId="4" fontId="4" fillId="34" borderId="51" xfId="0" applyNumberFormat="1" applyFont="1" applyFill="1" applyBorder="1" applyAlignment="1" applyProtection="1">
      <alignment horizontal="right"/>
      <protection hidden="1"/>
    </xf>
    <xf numFmtId="4" fontId="4" fillId="34" borderId="52" xfId="0" applyNumberFormat="1" applyFont="1" applyFill="1" applyBorder="1" applyAlignment="1" applyProtection="1">
      <alignment horizontal="right"/>
      <protection hidden="1"/>
    </xf>
    <xf numFmtId="182" fontId="14" fillId="34" borderId="61" xfId="0" applyNumberFormat="1" applyFont="1" applyFill="1" applyBorder="1" applyAlignment="1" applyProtection="1">
      <alignment horizontal="right" wrapText="1"/>
      <protection hidden="1"/>
    </xf>
    <xf numFmtId="182" fontId="14" fillId="34" borderId="62" xfId="0" applyNumberFormat="1" applyFont="1" applyFill="1" applyBorder="1" applyAlignment="1" applyProtection="1">
      <alignment horizontal="right" wrapText="1"/>
      <protection hidden="1"/>
    </xf>
    <xf numFmtId="182" fontId="14" fillId="34" borderId="63" xfId="0" applyNumberFormat="1" applyFont="1" applyFill="1" applyBorder="1" applyAlignment="1" applyProtection="1">
      <alignment horizontal="right" wrapText="1"/>
      <protection hidden="1"/>
    </xf>
    <xf numFmtId="0" fontId="8" fillId="34" borderId="64" xfId="0" applyFont="1" applyFill="1" applyBorder="1" applyAlignment="1">
      <alignment horizontal="center"/>
    </xf>
    <xf numFmtId="0" fontId="9" fillId="34" borderId="65" xfId="0" applyFont="1" applyFill="1" applyBorder="1" applyAlignment="1">
      <alignment horizontal="center"/>
    </xf>
    <xf numFmtId="0" fontId="9" fillId="34" borderId="65" xfId="0" applyFont="1" applyFill="1" applyBorder="1" applyAlignment="1">
      <alignment/>
    </xf>
    <xf numFmtId="0" fontId="9" fillId="34" borderId="66" xfId="0" applyFont="1" applyFill="1" applyBorder="1" applyAlignment="1">
      <alignment/>
    </xf>
    <xf numFmtId="49" fontId="13" fillId="34" borderId="54" xfId="0" applyNumberFormat="1" applyFont="1" applyFill="1" applyBorder="1" applyAlignment="1">
      <alignment horizontal="center"/>
    </xf>
    <xf numFmtId="0" fontId="13" fillId="34" borderId="55" xfId="0" applyFont="1" applyFill="1" applyBorder="1" applyAlignment="1">
      <alignment horizontal="center"/>
    </xf>
    <xf numFmtId="0" fontId="13" fillId="34" borderId="67" xfId="0" applyFont="1" applyFill="1" applyBorder="1" applyAlignment="1">
      <alignment horizontal="center"/>
    </xf>
    <xf numFmtId="0" fontId="13" fillId="34" borderId="68" xfId="0" applyFont="1" applyFill="1" applyBorder="1" applyAlignment="1">
      <alignment horizontal="center"/>
    </xf>
    <xf numFmtId="0" fontId="13" fillId="34" borderId="65" xfId="0" applyFont="1" applyFill="1" applyBorder="1" applyAlignment="1">
      <alignment horizontal="center"/>
    </xf>
    <xf numFmtId="0" fontId="13" fillId="34" borderId="66" xfId="0" applyFont="1" applyFill="1" applyBorder="1" applyAlignment="1">
      <alignment horizontal="center"/>
    </xf>
    <xf numFmtId="4" fontId="13" fillId="34" borderId="32" xfId="0" applyNumberFormat="1" applyFont="1" applyFill="1" applyBorder="1" applyAlignment="1" applyProtection="1">
      <alignment horizontal="right"/>
      <protection hidden="1"/>
    </xf>
    <xf numFmtId="4" fontId="13" fillId="34" borderId="69" xfId="0" applyNumberFormat="1" applyFont="1" applyFill="1" applyBorder="1" applyAlignment="1" applyProtection="1">
      <alignment horizontal="right"/>
      <protection hidden="1"/>
    </xf>
    <xf numFmtId="0" fontId="8" fillId="34" borderId="0" xfId="0" applyFont="1" applyFill="1" applyAlignment="1">
      <alignment horizontal="center"/>
    </xf>
    <xf numFmtId="0" fontId="8" fillId="34" borderId="0" xfId="0" applyFont="1" applyFill="1" applyAlignment="1">
      <alignment/>
    </xf>
    <xf numFmtId="0" fontId="9" fillId="34" borderId="0" xfId="0" applyFont="1" applyFill="1" applyAlignment="1">
      <alignment/>
    </xf>
    <xf numFmtId="0" fontId="7" fillId="34" borderId="53" xfId="0" applyFont="1" applyFill="1" applyBorder="1" applyAlignment="1">
      <alignment horizontal="center"/>
    </xf>
    <xf numFmtId="0" fontId="7" fillId="34" borderId="51" xfId="0" applyFont="1" applyFill="1" applyBorder="1" applyAlignment="1">
      <alignment horizontal="center"/>
    </xf>
    <xf numFmtId="0" fontId="7" fillId="34" borderId="52" xfId="0" applyFont="1" applyFill="1" applyBorder="1" applyAlignment="1">
      <alignment horizontal="center"/>
    </xf>
    <xf numFmtId="0" fontId="0" fillId="34" borderId="19" xfId="0" applyFill="1" applyBorder="1" applyAlignment="1">
      <alignment horizontal="right"/>
    </xf>
    <xf numFmtId="0" fontId="0" fillId="34" borderId="27" xfId="0" applyFill="1" applyBorder="1" applyAlignment="1">
      <alignment horizontal="right"/>
    </xf>
    <xf numFmtId="49" fontId="9" fillId="34" borderId="38" xfId="0" applyNumberFormat="1" applyFont="1" applyFill="1" applyBorder="1" applyAlignment="1" applyProtection="1">
      <alignment horizontal="center"/>
      <protection locked="0"/>
    </xf>
    <xf numFmtId="49" fontId="9" fillId="34" borderId="62" xfId="0" applyNumberFormat="1" applyFont="1" applyFill="1" applyBorder="1" applyAlignment="1" applyProtection="1">
      <alignment horizontal="center"/>
      <protection locked="0"/>
    </xf>
    <xf numFmtId="49" fontId="9" fillId="34" borderId="63" xfId="0" applyNumberFormat="1" applyFont="1" applyFill="1" applyBorder="1" applyAlignment="1" applyProtection="1">
      <alignment horizontal="center"/>
      <protection locked="0"/>
    </xf>
    <xf numFmtId="0" fontId="0" fillId="34" borderId="0" xfId="0" applyFill="1" applyAlignment="1">
      <alignment horizontal="center"/>
    </xf>
    <xf numFmtId="0" fontId="0" fillId="34" borderId="21" xfId="0" applyFill="1" applyBorder="1" applyAlignment="1">
      <alignment horizontal="right"/>
    </xf>
    <xf numFmtId="0" fontId="0" fillId="34" borderId="26" xfId="0" applyFill="1" applyBorder="1" applyAlignment="1">
      <alignment horizontal="right"/>
    </xf>
    <xf numFmtId="0" fontId="0" fillId="34" borderId="43" xfId="0" applyFill="1" applyBorder="1" applyAlignment="1">
      <alignment horizontal="right"/>
    </xf>
    <xf numFmtId="0" fontId="0" fillId="34" borderId="40" xfId="0" applyFill="1" applyBorder="1" applyAlignment="1">
      <alignment horizontal="right"/>
    </xf>
    <xf numFmtId="4" fontId="14" fillId="34" borderId="27" xfId="0" applyNumberFormat="1" applyFont="1" applyFill="1" applyBorder="1" applyAlignment="1" applyProtection="1">
      <alignment horizontal="right" wrapText="1"/>
      <protection hidden="1"/>
    </xf>
    <xf numFmtId="4" fontId="14" fillId="34" borderId="18" xfId="0" applyNumberFormat="1" applyFont="1" applyFill="1" applyBorder="1" applyAlignment="1" applyProtection="1">
      <alignment horizontal="right" wrapText="1"/>
      <protection hidden="1"/>
    </xf>
    <xf numFmtId="0" fontId="13" fillId="34" borderId="57" xfId="0" applyFont="1" applyFill="1" applyBorder="1" applyAlignment="1">
      <alignment horizontal="center" vertical="top" wrapText="1"/>
    </xf>
    <xf numFmtId="0" fontId="13" fillId="34" borderId="58" xfId="0" applyFont="1" applyFill="1" applyBorder="1" applyAlignment="1">
      <alignment horizontal="center" vertical="top" wrapText="1"/>
    </xf>
    <xf numFmtId="0" fontId="13" fillId="34" borderId="59" xfId="0" applyFont="1" applyFill="1" applyBorder="1" applyAlignment="1">
      <alignment horizontal="center" vertical="top" wrapText="1"/>
    </xf>
    <xf numFmtId="0" fontId="13" fillId="34" borderId="70" xfId="0" applyFont="1" applyFill="1" applyBorder="1" applyAlignment="1">
      <alignment horizontal="center"/>
    </xf>
    <xf numFmtId="0" fontId="13" fillId="34" borderId="71" xfId="0" applyFont="1" applyFill="1" applyBorder="1" applyAlignment="1">
      <alignment horizontal="center"/>
    </xf>
    <xf numFmtId="0" fontId="13" fillId="34" borderId="72" xfId="0" applyFont="1" applyFill="1" applyBorder="1" applyAlignment="1">
      <alignment horizontal="center"/>
    </xf>
    <xf numFmtId="0" fontId="7" fillId="34" borderId="34" xfId="0" applyFont="1" applyFill="1" applyBorder="1" applyAlignment="1">
      <alignment horizontal="center"/>
    </xf>
    <xf numFmtId="0" fontId="7" fillId="34" borderId="49" xfId="0" applyFont="1" applyFill="1" applyBorder="1" applyAlignment="1">
      <alignment horizontal="center"/>
    </xf>
    <xf numFmtId="182" fontId="14" fillId="34" borderId="73" xfId="0" applyNumberFormat="1" applyFont="1" applyFill="1" applyBorder="1" applyAlignment="1" applyProtection="1">
      <alignment horizontal="right" wrapText="1"/>
      <protection hidden="1"/>
    </xf>
    <xf numFmtId="182" fontId="14" fillId="34" borderId="0" xfId="0" applyNumberFormat="1" applyFont="1" applyFill="1" applyBorder="1" applyAlignment="1" applyProtection="1">
      <alignment horizontal="right" wrapText="1"/>
      <protection hidden="1"/>
    </xf>
    <xf numFmtId="182" fontId="14" fillId="34" borderId="74" xfId="0" applyNumberFormat="1" applyFont="1" applyFill="1" applyBorder="1" applyAlignment="1" applyProtection="1">
      <alignment horizontal="right" wrapText="1"/>
      <protection hidden="1"/>
    </xf>
    <xf numFmtId="182" fontId="4" fillId="34" borderId="46" xfId="0" applyNumberFormat="1" applyFont="1" applyFill="1" applyBorder="1" applyAlignment="1" applyProtection="1">
      <alignment horizontal="right"/>
      <protection hidden="1"/>
    </xf>
    <xf numFmtId="182" fontId="4" fillId="34" borderId="47" xfId="0" applyNumberFormat="1" applyFont="1" applyFill="1" applyBorder="1" applyAlignment="1" applyProtection="1">
      <alignment horizontal="right"/>
      <protection hidden="1"/>
    </xf>
    <xf numFmtId="182" fontId="4" fillId="34" borderId="48" xfId="0" applyNumberFormat="1" applyFont="1" applyFill="1" applyBorder="1" applyAlignment="1" applyProtection="1">
      <alignment horizontal="right"/>
      <protection hidden="1"/>
    </xf>
    <xf numFmtId="0" fontId="16" fillId="34" borderId="64" xfId="0" applyFont="1" applyFill="1" applyBorder="1" applyAlignment="1" applyProtection="1">
      <alignment horizontal="center" wrapText="1"/>
      <protection hidden="1"/>
    </xf>
    <xf numFmtId="0" fontId="16" fillId="34" borderId="65" xfId="0" applyFont="1" applyFill="1" applyBorder="1" applyAlignment="1" applyProtection="1">
      <alignment horizontal="center" wrapText="1"/>
      <protection hidden="1"/>
    </xf>
    <xf numFmtId="0" fontId="16" fillId="34" borderId="66" xfId="0" applyFont="1" applyFill="1" applyBorder="1" applyAlignment="1" applyProtection="1">
      <alignment horizontal="center" wrapText="1"/>
      <protection hidden="1"/>
    </xf>
    <xf numFmtId="4" fontId="14" fillId="34" borderId="26" xfId="0" applyNumberFormat="1" applyFont="1" applyFill="1" applyBorder="1" applyAlignment="1" applyProtection="1">
      <alignment horizontal="right" wrapText="1"/>
      <protection hidden="1"/>
    </xf>
    <xf numFmtId="182" fontId="4" fillId="34" borderId="50" xfId="0" applyNumberFormat="1" applyFont="1" applyFill="1" applyBorder="1" applyAlignment="1" applyProtection="1">
      <alignment horizontal="center"/>
      <protection hidden="1"/>
    </xf>
    <xf numFmtId="182" fontId="4" fillId="34" borderId="51" xfId="0" applyNumberFormat="1" applyFont="1" applyFill="1" applyBorder="1" applyAlignment="1" applyProtection="1">
      <alignment horizontal="center"/>
      <protection hidden="1"/>
    </xf>
    <xf numFmtId="182" fontId="4" fillId="34" borderId="52" xfId="0" applyNumberFormat="1" applyFont="1" applyFill="1" applyBorder="1" applyAlignment="1" applyProtection="1">
      <alignment horizontal="center"/>
      <protection hidden="1"/>
    </xf>
    <xf numFmtId="182" fontId="4" fillId="34" borderId="46" xfId="0" applyNumberFormat="1" applyFont="1" applyFill="1" applyBorder="1" applyAlignment="1" applyProtection="1">
      <alignment horizontal="right"/>
      <protection hidden="1"/>
    </xf>
    <xf numFmtId="182" fontId="4" fillId="34" borderId="47" xfId="0" applyNumberFormat="1" applyFont="1" applyFill="1" applyBorder="1" applyAlignment="1" applyProtection="1">
      <alignment horizontal="right"/>
      <protection hidden="1"/>
    </xf>
    <xf numFmtId="182" fontId="4" fillId="34" borderId="48" xfId="0" applyNumberFormat="1" applyFont="1" applyFill="1" applyBorder="1" applyAlignment="1" applyProtection="1">
      <alignment horizontal="right"/>
      <protection hidden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S121"/>
  <sheetViews>
    <sheetView tabSelected="1" view="pageBreakPreview" zoomScale="80" zoomScaleSheetLayoutView="80" zoomScalePageLayoutView="0" workbookViewId="0" topLeftCell="A10">
      <selection activeCell="D11" sqref="D11"/>
    </sheetView>
  </sheetViews>
  <sheetFormatPr defaultColWidth="9.00390625" defaultRowHeight="12.75"/>
  <cols>
    <col min="1" max="1" width="46.25390625" style="17" customWidth="1"/>
    <col min="2" max="2" width="7.75390625" style="17" customWidth="1"/>
    <col min="3" max="3" width="10.125" style="17" customWidth="1"/>
    <col min="4" max="4" width="11.00390625" style="17" customWidth="1"/>
    <col min="5" max="5" width="8.00390625" style="17" customWidth="1"/>
    <col min="6" max="6" width="9.00390625" style="17" customWidth="1"/>
    <col min="7" max="7" width="15.625" style="17" customWidth="1"/>
    <col min="8" max="8" width="16.625" style="17" customWidth="1"/>
    <col min="9" max="9" width="4.875" style="18" customWidth="1"/>
    <col min="10" max="10" width="2.75390625" style="18" bestFit="1" customWidth="1"/>
    <col min="11" max="11" width="10.00390625" style="18" customWidth="1"/>
    <col min="12" max="12" width="12.75390625" style="17" customWidth="1"/>
    <col min="13" max="13" width="9.125" style="17" customWidth="1"/>
    <col min="14" max="14" width="10.00390625" style="17" customWidth="1"/>
    <col min="15" max="15" width="17.875" style="17" customWidth="1"/>
    <col min="16" max="16384" width="9.125" style="17" customWidth="1"/>
  </cols>
  <sheetData>
    <row r="1" spans="1:19" ht="15" thickBot="1">
      <c r="A1" s="176" t="s">
        <v>201</v>
      </c>
      <c r="B1" s="177"/>
      <c r="C1" s="177"/>
      <c r="D1" s="177"/>
      <c r="E1" s="177"/>
      <c r="F1" s="177"/>
      <c r="G1" s="177"/>
      <c r="H1" s="178"/>
      <c r="I1" s="178"/>
      <c r="J1" s="178"/>
      <c r="K1" s="178"/>
      <c r="N1" s="179" t="s">
        <v>79</v>
      </c>
      <c r="O1" s="180"/>
      <c r="P1" s="181"/>
      <c r="R1" s="200" t="s">
        <v>83</v>
      </c>
      <c r="S1" s="201"/>
    </row>
    <row r="2" spans="1:19" ht="14.25">
      <c r="A2" s="176"/>
      <c r="B2" s="177"/>
      <c r="C2" s="177"/>
      <c r="D2" s="177"/>
      <c r="E2" s="177"/>
      <c r="F2" s="177"/>
      <c r="G2" s="177"/>
      <c r="H2" s="178"/>
      <c r="I2" s="178"/>
      <c r="J2" s="178"/>
      <c r="K2" s="178"/>
      <c r="N2" s="182" t="s">
        <v>80</v>
      </c>
      <c r="O2" s="183"/>
      <c r="P2" s="19"/>
      <c r="R2" s="20" t="s">
        <v>67</v>
      </c>
      <c r="S2" s="21"/>
    </row>
    <row r="3" spans="1:19" ht="15" thickBot="1">
      <c r="A3" s="176"/>
      <c r="B3" s="177"/>
      <c r="C3" s="177"/>
      <c r="D3" s="177"/>
      <c r="E3" s="177"/>
      <c r="F3" s="177"/>
      <c r="G3" s="177"/>
      <c r="H3" s="178"/>
      <c r="I3" s="178"/>
      <c r="J3" s="178"/>
      <c r="K3" s="178"/>
      <c r="N3" s="188" t="s">
        <v>81</v>
      </c>
      <c r="O3" s="189"/>
      <c r="P3" s="22"/>
      <c r="R3" s="23" t="s">
        <v>68</v>
      </c>
      <c r="S3" s="24"/>
    </row>
    <row r="4" spans="1:16" ht="18">
      <c r="A4" s="28" t="s">
        <v>202</v>
      </c>
      <c r="B4" s="29"/>
      <c r="C4" s="29"/>
      <c r="D4" s="30"/>
      <c r="E4" s="30"/>
      <c r="F4" s="30"/>
      <c r="G4" s="30"/>
      <c r="H4" s="25"/>
      <c r="I4" s="184"/>
      <c r="J4" s="185"/>
      <c r="K4" s="186"/>
      <c r="N4" s="190" t="s">
        <v>82</v>
      </c>
      <c r="O4" s="191"/>
      <c r="P4" s="31" t="s">
        <v>84</v>
      </c>
    </row>
    <row r="5" spans="1:11" ht="7.5" customHeight="1" thickBot="1">
      <c r="A5" s="28"/>
      <c r="B5" s="27"/>
      <c r="C5" s="27"/>
      <c r="D5" s="25"/>
      <c r="E5" s="32"/>
      <c r="F5" s="33"/>
      <c r="G5" s="33"/>
      <c r="H5" s="25"/>
      <c r="I5" s="26"/>
      <c r="J5" s="26"/>
      <c r="K5" s="26"/>
    </row>
    <row r="6" spans="1:16" ht="15.75" thickBot="1">
      <c r="A6" s="164" t="s">
        <v>60</v>
      </c>
      <c r="B6" s="165"/>
      <c r="C6" s="165"/>
      <c r="D6" s="165"/>
      <c r="E6" s="165"/>
      <c r="F6" s="165"/>
      <c r="G6" s="165"/>
      <c r="H6" s="166"/>
      <c r="I6" s="166"/>
      <c r="J6" s="166"/>
      <c r="K6" s="167"/>
      <c r="N6" s="187"/>
      <c r="O6" s="187"/>
      <c r="P6" s="187"/>
    </row>
    <row r="7" spans="1:11" s="36" customFormat="1" ht="15">
      <c r="A7" s="34" t="s">
        <v>61</v>
      </c>
      <c r="B7" s="168" t="s">
        <v>62</v>
      </c>
      <c r="C7" s="169"/>
      <c r="D7" s="169"/>
      <c r="E7" s="169"/>
      <c r="F7" s="170"/>
      <c r="G7" s="35" t="s">
        <v>63</v>
      </c>
      <c r="H7" s="35" t="s">
        <v>64</v>
      </c>
      <c r="I7" s="171" t="s">
        <v>65</v>
      </c>
      <c r="J7" s="172"/>
      <c r="K7" s="173"/>
    </row>
    <row r="8" spans="1:11" s="41" customFormat="1" ht="47.25" customHeight="1">
      <c r="A8" s="37" t="s">
        <v>66</v>
      </c>
      <c r="B8" s="38" t="s">
        <v>121</v>
      </c>
      <c r="C8" s="39" t="s">
        <v>122</v>
      </c>
      <c r="D8" s="39" t="s">
        <v>69</v>
      </c>
      <c r="E8" s="39" t="s">
        <v>87</v>
      </c>
      <c r="F8" s="39" t="s">
        <v>86</v>
      </c>
      <c r="G8" s="40" t="s">
        <v>70</v>
      </c>
      <c r="H8" s="40" t="s">
        <v>71</v>
      </c>
      <c r="I8" s="194" t="s">
        <v>200</v>
      </c>
      <c r="J8" s="195"/>
      <c r="K8" s="196"/>
    </row>
    <row r="9" spans="1:11" s="36" customFormat="1" ht="15.75" thickBot="1">
      <c r="A9" s="42">
        <v>1</v>
      </c>
      <c r="B9" s="43">
        <v>2</v>
      </c>
      <c r="C9" s="43">
        <v>3</v>
      </c>
      <c r="D9" s="43">
        <v>4</v>
      </c>
      <c r="E9" s="43">
        <v>5</v>
      </c>
      <c r="F9" s="43">
        <v>6</v>
      </c>
      <c r="G9" s="43">
        <v>7</v>
      </c>
      <c r="H9" s="43">
        <v>8</v>
      </c>
      <c r="I9" s="197">
        <v>9</v>
      </c>
      <c r="J9" s="198"/>
      <c r="K9" s="199"/>
    </row>
    <row r="10" spans="1:12" s="49" customFormat="1" ht="29.25" customHeight="1">
      <c r="A10" s="44" t="s">
        <v>90</v>
      </c>
      <c r="B10" s="45" t="s">
        <v>120</v>
      </c>
      <c r="C10" s="45" t="s">
        <v>123</v>
      </c>
      <c r="D10" s="45" t="s">
        <v>138</v>
      </c>
      <c r="E10" s="46">
        <v>212</v>
      </c>
      <c r="F10" s="45" t="s">
        <v>94</v>
      </c>
      <c r="G10" s="47">
        <v>1500063.67</v>
      </c>
      <c r="H10" s="48">
        <f>G10</f>
        <v>1500063.67</v>
      </c>
      <c r="I10" s="192">
        <f aca="true" t="shared" si="0" ref="I10:I15">H10</f>
        <v>1500063.67</v>
      </c>
      <c r="J10" s="192"/>
      <c r="K10" s="193"/>
      <c r="L10" s="120"/>
    </row>
    <row r="11" spans="1:12" ht="29.25" customHeight="1">
      <c r="A11" s="50" t="s">
        <v>146</v>
      </c>
      <c r="B11" s="51" t="s">
        <v>120</v>
      </c>
      <c r="C11" s="51" t="s">
        <v>123</v>
      </c>
      <c r="D11" s="51" t="s">
        <v>138</v>
      </c>
      <c r="E11" s="52">
        <v>212</v>
      </c>
      <c r="F11" s="51" t="s">
        <v>150</v>
      </c>
      <c r="G11" s="53">
        <v>4400</v>
      </c>
      <c r="H11" s="48">
        <f aca="true" t="shared" si="1" ref="H11:H37">G11</f>
        <v>4400</v>
      </c>
      <c r="I11" s="153">
        <f t="shared" si="0"/>
        <v>4400</v>
      </c>
      <c r="J11" s="153"/>
      <c r="K11" s="154"/>
      <c r="L11" s="120"/>
    </row>
    <row r="12" spans="1:12" ht="29.25" customHeight="1">
      <c r="A12" s="50" t="s">
        <v>91</v>
      </c>
      <c r="B12" s="51" t="s">
        <v>120</v>
      </c>
      <c r="C12" s="51" t="s">
        <v>123</v>
      </c>
      <c r="D12" s="51" t="s">
        <v>138</v>
      </c>
      <c r="E12" s="52">
        <v>212</v>
      </c>
      <c r="F12" s="51" t="s">
        <v>95</v>
      </c>
      <c r="G12" s="53">
        <v>127600</v>
      </c>
      <c r="H12" s="48">
        <f t="shared" si="1"/>
        <v>127600</v>
      </c>
      <c r="I12" s="153">
        <f t="shared" si="0"/>
        <v>127600</v>
      </c>
      <c r="J12" s="153"/>
      <c r="K12" s="154"/>
      <c r="L12" s="120"/>
    </row>
    <row r="13" spans="1:12" ht="29.25" customHeight="1">
      <c r="A13" s="50" t="s">
        <v>92</v>
      </c>
      <c r="B13" s="51" t="s">
        <v>120</v>
      </c>
      <c r="C13" s="51" t="s">
        <v>123</v>
      </c>
      <c r="D13" s="51" t="s">
        <v>138</v>
      </c>
      <c r="E13" s="52">
        <v>212</v>
      </c>
      <c r="F13" s="51" t="s">
        <v>96</v>
      </c>
      <c r="G13" s="54">
        <v>357827.89</v>
      </c>
      <c r="H13" s="48">
        <f t="shared" si="1"/>
        <v>357827.89</v>
      </c>
      <c r="I13" s="153">
        <f t="shared" si="0"/>
        <v>357827.89</v>
      </c>
      <c r="J13" s="153"/>
      <c r="K13" s="154"/>
      <c r="L13" s="120"/>
    </row>
    <row r="14" spans="1:12" ht="29.25" customHeight="1">
      <c r="A14" s="50" t="s">
        <v>98</v>
      </c>
      <c r="B14" s="51" t="s">
        <v>120</v>
      </c>
      <c r="C14" s="51" t="s">
        <v>123</v>
      </c>
      <c r="D14" s="51" t="s">
        <v>138</v>
      </c>
      <c r="E14" s="52">
        <v>221</v>
      </c>
      <c r="F14" s="51" t="s">
        <v>99</v>
      </c>
      <c r="G14" s="54">
        <v>143712.93</v>
      </c>
      <c r="H14" s="48">
        <f t="shared" si="1"/>
        <v>143712.93</v>
      </c>
      <c r="I14" s="153">
        <f t="shared" si="0"/>
        <v>143712.93</v>
      </c>
      <c r="J14" s="153"/>
      <c r="K14" s="154"/>
      <c r="L14" s="120"/>
    </row>
    <row r="15" spans="1:12" ht="29.25" customHeight="1">
      <c r="A15" s="50" t="s">
        <v>151</v>
      </c>
      <c r="B15" s="51" t="s">
        <v>120</v>
      </c>
      <c r="C15" s="51" t="s">
        <v>123</v>
      </c>
      <c r="D15" s="51" t="s">
        <v>138</v>
      </c>
      <c r="E15" s="52">
        <v>222</v>
      </c>
      <c r="F15" s="51" t="s">
        <v>152</v>
      </c>
      <c r="G15" s="53">
        <v>21473.6</v>
      </c>
      <c r="H15" s="48">
        <f t="shared" si="1"/>
        <v>21473.6</v>
      </c>
      <c r="I15" s="153">
        <f t="shared" si="0"/>
        <v>21473.6</v>
      </c>
      <c r="J15" s="153"/>
      <c r="K15" s="154"/>
      <c r="L15" s="120"/>
    </row>
    <row r="16" spans="1:12" ht="29.25" customHeight="1">
      <c r="A16" s="50" t="s">
        <v>100</v>
      </c>
      <c r="B16" s="51" t="s">
        <v>120</v>
      </c>
      <c r="C16" s="51" t="s">
        <v>123</v>
      </c>
      <c r="D16" s="51" t="s">
        <v>138</v>
      </c>
      <c r="E16" s="52">
        <v>222</v>
      </c>
      <c r="F16" s="51" t="s">
        <v>101</v>
      </c>
      <c r="G16" s="53">
        <v>27963</v>
      </c>
      <c r="H16" s="48">
        <f t="shared" si="1"/>
        <v>27963</v>
      </c>
      <c r="I16" s="153">
        <f aca="true" t="shared" si="2" ref="I16:I23">H16</f>
        <v>27963</v>
      </c>
      <c r="J16" s="153"/>
      <c r="K16" s="154"/>
      <c r="L16" s="120"/>
    </row>
    <row r="17" spans="1:12" ht="29.25" customHeight="1">
      <c r="A17" s="50" t="s">
        <v>78</v>
      </c>
      <c r="B17" s="51" t="s">
        <v>120</v>
      </c>
      <c r="C17" s="51" t="s">
        <v>123</v>
      </c>
      <c r="D17" s="51" t="s">
        <v>138</v>
      </c>
      <c r="E17" s="52">
        <v>223</v>
      </c>
      <c r="F17" s="51" t="s">
        <v>102</v>
      </c>
      <c r="G17" s="53">
        <v>3405424.63</v>
      </c>
      <c r="H17" s="48">
        <f t="shared" si="1"/>
        <v>3405424.63</v>
      </c>
      <c r="I17" s="153">
        <f t="shared" si="2"/>
        <v>3405424.63</v>
      </c>
      <c r="J17" s="153"/>
      <c r="K17" s="154"/>
      <c r="L17" s="120"/>
    </row>
    <row r="18" spans="1:12" ht="29.25" customHeight="1">
      <c r="A18" s="50" t="s">
        <v>74</v>
      </c>
      <c r="B18" s="51" t="s">
        <v>120</v>
      </c>
      <c r="C18" s="51" t="s">
        <v>123</v>
      </c>
      <c r="D18" s="51" t="s">
        <v>138</v>
      </c>
      <c r="E18" s="52">
        <v>223</v>
      </c>
      <c r="F18" s="51" t="s">
        <v>103</v>
      </c>
      <c r="G18" s="53">
        <v>1155205.58</v>
      </c>
      <c r="H18" s="48">
        <f t="shared" si="1"/>
        <v>1155205.58</v>
      </c>
      <c r="I18" s="153">
        <f t="shared" si="2"/>
        <v>1155205.58</v>
      </c>
      <c r="J18" s="153"/>
      <c r="K18" s="154"/>
      <c r="L18" s="120"/>
    </row>
    <row r="19" spans="1:12" ht="29.25" customHeight="1">
      <c r="A19" s="50" t="s">
        <v>75</v>
      </c>
      <c r="B19" s="51" t="s">
        <v>120</v>
      </c>
      <c r="C19" s="51" t="s">
        <v>123</v>
      </c>
      <c r="D19" s="51" t="s">
        <v>138</v>
      </c>
      <c r="E19" s="52">
        <v>223</v>
      </c>
      <c r="F19" s="51" t="s">
        <v>104</v>
      </c>
      <c r="G19" s="53">
        <v>492366.94</v>
      </c>
      <c r="H19" s="48">
        <f t="shared" si="1"/>
        <v>492366.94</v>
      </c>
      <c r="I19" s="153">
        <f t="shared" si="2"/>
        <v>492366.94</v>
      </c>
      <c r="J19" s="153"/>
      <c r="K19" s="154"/>
      <c r="L19" s="120"/>
    </row>
    <row r="20" spans="1:12" s="49" customFormat="1" ht="29.25" customHeight="1">
      <c r="A20" s="50" t="s">
        <v>73</v>
      </c>
      <c r="B20" s="51" t="s">
        <v>120</v>
      </c>
      <c r="C20" s="51" t="s">
        <v>123</v>
      </c>
      <c r="D20" s="51" t="s">
        <v>138</v>
      </c>
      <c r="E20" s="52">
        <v>225</v>
      </c>
      <c r="F20" s="51" t="s">
        <v>105</v>
      </c>
      <c r="G20" s="54">
        <v>326984.69</v>
      </c>
      <c r="H20" s="48">
        <f t="shared" si="1"/>
        <v>326984.69</v>
      </c>
      <c r="I20" s="153">
        <f t="shared" si="2"/>
        <v>326984.69</v>
      </c>
      <c r="J20" s="153"/>
      <c r="K20" s="154"/>
      <c r="L20" s="120"/>
    </row>
    <row r="21" spans="1:12" s="49" customFormat="1" ht="29.25" customHeight="1">
      <c r="A21" s="55" t="s">
        <v>76</v>
      </c>
      <c r="B21" s="51" t="s">
        <v>120</v>
      </c>
      <c r="C21" s="51" t="s">
        <v>123</v>
      </c>
      <c r="D21" s="51" t="s">
        <v>138</v>
      </c>
      <c r="E21" s="52">
        <v>225</v>
      </c>
      <c r="F21" s="51" t="s">
        <v>106</v>
      </c>
      <c r="G21" s="54">
        <v>2168887.39</v>
      </c>
      <c r="H21" s="48">
        <f t="shared" si="1"/>
        <v>2168887.39</v>
      </c>
      <c r="I21" s="153">
        <f t="shared" si="2"/>
        <v>2168887.39</v>
      </c>
      <c r="J21" s="153"/>
      <c r="K21" s="154"/>
      <c r="L21" s="120"/>
    </row>
    <row r="22" spans="1:12" s="49" customFormat="1" ht="29.25" customHeight="1">
      <c r="A22" s="50" t="s">
        <v>107</v>
      </c>
      <c r="B22" s="51" t="s">
        <v>120</v>
      </c>
      <c r="C22" s="51" t="s">
        <v>123</v>
      </c>
      <c r="D22" s="51" t="s">
        <v>138</v>
      </c>
      <c r="E22" s="52">
        <v>225</v>
      </c>
      <c r="F22" s="51" t="s">
        <v>108</v>
      </c>
      <c r="G22" s="54">
        <v>53905</v>
      </c>
      <c r="H22" s="48">
        <f t="shared" si="1"/>
        <v>53905</v>
      </c>
      <c r="I22" s="153">
        <f t="shared" si="2"/>
        <v>53905</v>
      </c>
      <c r="J22" s="153"/>
      <c r="K22" s="154"/>
      <c r="L22" s="120"/>
    </row>
    <row r="23" spans="1:12" s="49" customFormat="1" ht="29.25" customHeight="1">
      <c r="A23" s="50" t="s">
        <v>77</v>
      </c>
      <c r="B23" s="51" t="s">
        <v>120</v>
      </c>
      <c r="C23" s="51" t="s">
        <v>123</v>
      </c>
      <c r="D23" s="51" t="s">
        <v>138</v>
      </c>
      <c r="E23" s="52">
        <v>225</v>
      </c>
      <c r="F23" s="51" t="s">
        <v>109</v>
      </c>
      <c r="G23" s="54">
        <v>250000</v>
      </c>
      <c r="H23" s="48">
        <f t="shared" si="1"/>
        <v>250000</v>
      </c>
      <c r="I23" s="153">
        <f t="shared" si="2"/>
        <v>250000</v>
      </c>
      <c r="J23" s="153"/>
      <c r="K23" s="154"/>
      <c r="L23" s="120"/>
    </row>
    <row r="24" spans="1:12" s="49" customFormat="1" ht="29.25" customHeight="1">
      <c r="A24" s="50" t="s">
        <v>156</v>
      </c>
      <c r="B24" s="51" t="s">
        <v>120</v>
      </c>
      <c r="C24" s="51" t="s">
        <v>123</v>
      </c>
      <c r="D24" s="51" t="s">
        <v>138</v>
      </c>
      <c r="E24" s="52">
        <v>225</v>
      </c>
      <c r="F24" s="51" t="s">
        <v>155</v>
      </c>
      <c r="G24" s="54">
        <v>744086.49</v>
      </c>
      <c r="H24" s="48">
        <f t="shared" si="1"/>
        <v>744086.49</v>
      </c>
      <c r="I24" s="153">
        <f aca="true" t="shared" si="3" ref="I24:I30">H24</f>
        <v>744086.49</v>
      </c>
      <c r="J24" s="153"/>
      <c r="K24" s="154"/>
      <c r="L24" s="120"/>
    </row>
    <row r="25" spans="1:12" s="49" customFormat="1" ht="29.25" customHeight="1">
      <c r="A25" s="50" t="s">
        <v>158</v>
      </c>
      <c r="B25" s="51" t="s">
        <v>120</v>
      </c>
      <c r="C25" s="51" t="s">
        <v>123</v>
      </c>
      <c r="D25" s="51" t="s">
        <v>138</v>
      </c>
      <c r="E25" s="52">
        <v>225</v>
      </c>
      <c r="F25" s="51" t="s">
        <v>157</v>
      </c>
      <c r="G25" s="54">
        <v>167000.25</v>
      </c>
      <c r="H25" s="48">
        <f t="shared" si="1"/>
        <v>167000.25</v>
      </c>
      <c r="I25" s="153">
        <f t="shared" si="3"/>
        <v>167000.25</v>
      </c>
      <c r="J25" s="153"/>
      <c r="K25" s="154"/>
      <c r="L25" s="120"/>
    </row>
    <row r="26" spans="1:12" ht="29.25" customHeight="1">
      <c r="A26" s="50" t="s">
        <v>153</v>
      </c>
      <c r="B26" s="51" t="s">
        <v>120</v>
      </c>
      <c r="C26" s="51" t="s">
        <v>123</v>
      </c>
      <c r="D26" s="51" t="s">
        <v>138</v>
      </c>
      <c r="E26" s="52">
        <v>226</v>
      </c>
      <c r="F26" s="51" t="s">
        <v>154</v>
      </c>
      <c r="G26" s="54">
        <v>32226</v>
      </c>
      <c r="H26" s="48">
        <f t="shared" si="1"/>
        <v>32226</v>
      </c>
      <c r="I26" s="153">
        <f t="shared" si="3"/>
        <v>32226</v>
      </c>
      <c r="J26" s="153"/>
      <c r="K26" s="154"/>
      <c r="L26" s="120"/>
    </row>
    <row r="27" spans="1:12" ht="29.25" customHeight="1">
      <c r="A27" s="50" t="s">
        <v>110</v>
      </c>
      <c r="B27" s="51" t="s">
        <v>120</v>
      </c>
      <c r="C27" s="51" t="s">
        <v>123</v>
      </c>
      <c r="D27" s="51" t="s">
        <v>138</v>
      </c>
      <c r="E27" s="52">
        <v>226</v>
      </c>
      <c r="F27" s="51" t="s">
        <v>111</v>
      </c>
      <c r="G27" s="54">
        <v>913809.69</v>
      </c>
      <c r="H27" s="48">
        <f t="shared" si="1"/>
        <v>913809.69</v>
      </c>
      <c r="I27" s="153">
        <f t="shared" si="3"/>
        <v>913809.69</v>
      </c>
      <c r="J27" s="153"/>
      <c r="K27" s="154"/>
      <c r="L27" s="120"/>
    </row>
    <row r="28" spans="1:12" ht="29.25" customHeight="1">
      <c r="A28" s="50" t="s">
        <v>128</v>
      </c>
      <c r="B28" s="51" t="s">
        <v>120</v>
      </c>
      <c r="C28" s="51" t="s">
        <v>123</v>
      </c>
      <c r="D28" s="51" t="s">
        <v>138</v>
      </c>
      <c r="E28" s="52">
        <v>226</v>
      </c>
      <c r="F28" s="51" t="s">
        <v>127</v>
      </c>
      <c r="G28" s="54">
        <v>112017.2</v>
      </c>
      <c r="H28" s="48">
        <v>111282.9</v>
      </c>
      <c r="I28" s="153">
        <v>111282.9</v>
      </c>
      <c r="J28" s="153"/>
      <c r="K28" s="154"/>
      <c r="L28" s="120"/>
    </row>
    <row r="29" spans="1:12" ht="29.25" customHeight="1">
      <c r="A29" s="50" t="s">
        <v>160</v>
      </c>
      <c r="B29" s="51" t="s">
        <v>120</v>
      </c>
      <c r="C29" s="51" t="s">
        <v>123</v>
      </c>
      <c r="D29" s="51" t="s">
        <v>138</v>
      </c>
      <c r="E29" s="52">
        <v>226</v>
      </c>
      <c r="F29" s="51" t="s">
        <v>159</v>
      </c>
      <c r="G29" s="54">
        <v>313600</v>
      </c>
      <c r="H29" s="48">
        <f t="shared" si="1"/>
        <v>313600</v>
      </c>
      <c r="I29" s="153">
        <f t="shared" si="3"/>
        <v>313600</v>
      </c>
      <c r="J29" s="153"/>
      <c r="K29" s="154"/>
      <c r="L29" s="120"/>
    </row>
    <row r="30" spans="1:12" ht="29.25" customHeight="1">
      <c r="A30" s="50" t="s">
        <v>162</v>
      </c>
      <c r="B30" s="51" t="s">
        <v>120</v>
      </c>
      <c r="C30" s="51" t="s">
        <v>123</v>
      </c>
      <c r="D30" s="51" t="s">
        <v>138</v>
      </c>
      <c r="E30" s="52">
        <v>226</v>
      </c>
      <c r="F30" s="51" t="s">
        <v>161</v>
      </c>
      <c r="G30" s="54">
        <v>90653.61</v>
      </c>
      <c r="H30" s="48">
        <f t="shared" si="1"/>
        <v>90653.61</v>
      </c>
      <c r="I30" s="153">
        <f t="shared" si="3"/>
        <v>90653.61</v>
      </c>
      <c r="J30" s="153"/>
      <c r="K30" s="154"/>
      <c r="L30" s="120"/>
    </row>
    <row r="31" spans="1:12" ht="29.25" customHeight="1">
      <c r="A31" s="50" t="s">
        <v>166</v>
      </c>
      <c r="B31" s="51" t="s">
        <v>120</v>
      </c>
      <c r="C31" s="51" t="s">
        <v>123</v>
      </c>
      <c r="D31" s="51" t="s">
        <v>138</v>
      </c>
      <c r="E31" s="52">
        <v>290</v>
      </c>
      <c r="F31" s="51" t="s">
        <v>163</v>
      </c>
      <c r="G31" s="54">
        <v>81222.1</v>
      </c>
      <c r="H31" s="48">
        <f t="shared" si="1"/>
        <v>81222.1</v>
      </c>
      <c r="I31" s="153">
        <f aca="true" t="shared" si="4" ref="I31:I37">H31</f>
        <v>81222.1</v>
      </c>
      <c r="J31" s="153"/>
      <c r="K31" s="154"/>
      <c r="L31" s="120"/>
    </row>
    <row r="32" spans="1:12" ht="29.25" customHeight="1">
      <c r="A32" s="50" t="s">
        <v>112</v>
      </c>
      <c r="B32" s="51" t="s">
        <v>120</v>
      </c>
      <c r="C32" s="51" t="s">
        <v>123</v>
      </c>
      <c r="D32" s="51" t="s">
        <v>138</v>
      </c>
      <c r="E32" s="52">
        <v>290</v>
      </c>
      <c r="F32" s="51" t="s">
        <v>164</v>
      </c>
      <c r="G32" s="54">
        <v>11000</v>
      </c>
      <c r="H32" s="48">
        <f t="shared" si="1"/>
        <v>11000</v>
      </c>
      <c r="I32" s="153">
        <f t="shared" si="4"/>
        <v>11000</v>
      </c>
      <c r="J32" s="153"/>
      <c r="K32" s="154"/>
      <c r="L32" s="120"/>
    </row>
    <row r="33" spans="1:12" ht="29.25" customHeight="1">
      <c r="A33" s="50" t="s">
        <v>177</v>
      </c>
      <c r="B33" s="51" t="s">
        <v>120</v>
      </c>
      <c r="C33" s="51" t="s">
        <v>123</v>
      </c>
      <c r="D33" s="51" t="s">
        <v>138</v>
      </c>
      <c r="E33" s="52">
        <v>310</v>
      </c>
      <c r="F33" s="51" t="s">
        <v>117</v>
      </c>
      <c r="G33" s="54">
        <v>250000</v>
      </c>
      <c r="H33" s="48">
        <f t="shared" si="1"/>
        <v>250000</v>
      </c>
      <c r="I33" s="153">
        <f t="shared" si="4"/>
        <v>250000</v>
      </c>
      <c r="J33" s="153"/>
      <c r="K33" s="154"/>
      <c r="L33" s="120"/>
    </row>
    <row r="34" spans="1:12" ht="29.25" customHeight="1">
      <c r="A34" s="50" t="s">
        <v>165</v>
      </c>
      <c r="B34" s="51" t="s">
        <v>120</v>
      </c>
      <c r="C34" s="51" t="s">
        <v>123</v>
      </c>
      <c r="D34" s="51" t="s">
        <v>138</v>
      </c>
      <c r="E34" s="52">
        <v>342</v>
      </c>
      <c r="F34" s="51" t="s">
        <v>140</v>
      </c>
      <c r="G34" s="53">
        <v>346000</v>
      </c>
      <c r="H34" s="48">
        <f t="shared" si="1"/>
        <v>346000</v>
      </c>
      <c r="I34" s="153">
        <f t="shared" si="4"/>
        <v>346000</v>
      </c>
      <c r="J34" s="153"/>
      <c r="K34" s="154"/>
      <c r="L34" s="120"/>
    </row>
    <row r="35" spans="1:12" ht="29.25" customHeight="1">
      <c r="A35" s="50" t="s">
        <v>131</v>
      </c>
      <c r="B35" s="51" t="s">
        <v>120</v>
      </c>
      <c r="C35" s="51" t="s">
        <v>123</v>
      </c>
      <c r="D35" s="51" t="s">
        <v>138</v>
      </c>
      <c r="E35" s="52">
        <v>343</v>
      </c>
      <c r="F35" s="51" t="s">
        <v>129</v>
      </c>
      <c r="G35" s="53">
        <v>91999.65</v>
      </c>
      <c r="H35" s="48">
        <f t="shared" si="1"/>
        <v>91999.65</v>
      </c>
      <c r="I35" s="153">
        <f t="shared" si="4"/>
        <v>91999.65</v>
      </c>
      <c r="J35" s="153"/>
      <c r="K35" s="154"/>
      <c r="L35" s="120"/>
    </row>
    <row r="36" spans="1:12" ht="29.25" customHeight="1">
      <c r="A36" s="50" t="s">
        <v>72</v>
      </c>
      <c r="B36" s="51" t="s">
        <v>120</v>
      </c>
      <c r="C36" s="51" t="s">
        <v>123</v>
      </c>
      <c r="D36" s="51" t="s">
        <v>138</v>
      </c>
      <c r="E36" s="52">
        <v>344</v>
      </c>
      <c r="F36" s="51" t="s">
        <v>119</v>
      </c>
      <c r="G36" s="53">
        <v>279000</v>
      </c>
      <c r="H36" s="48">
        <f t="shared" si="1"/>
        <v>279000</v>
      </c>
      <c r="I36" s="153">
        <f t="shared" si="4"/>
        <v>279000</v>
      </c>
      <c r="J36" s="153"/>
      <c r="K36" s="154"/>
      <c r="L36" s="120"/>
    </row>
    <row r="37" spans="1:12" s="49" customFormat="1" ht="29.25" customHeight="1">
      <c r="A37" s="50" t="s">
        <v>113</v>
      </c>
      <c r="B37" s="51" t="s">
        <v>120</v>
      </c>
      <c r="C37" s="51" t="s">
        <v>123</v>
      </c>
      <c r="D37" s="51" t="s">
        <v>138</v>
      </c>
      <c r="E37" s="52">
        <v>346</v>
      </c>
      <c r="F37" s="51" t="s">
        <v>130</v>
      </c>
      <c r="G37" s="53">
        <v>68000</v>
      </c>
      <c r="H37" s="48">
        <f t="shared" si="1"/>
        <v>68000</v>
      </c>
      <c r="I37" s="153">
        <f t="shared" si="4"/>
        <v>68000</v>
      </c>
      <c r="J37" s="153"/>
      <c r="K37" s="154"/>
      <c r="L37" s="120"/>
    </row>
    <row r="38" spans="1:12" ht="8.25" customHeight="1" thickBot="1">
      <c r="A38" s="56"/>
      <c r="B38" s="57"/>
      <c r="C38" s="58"/>
      <c r="D38" s="58"/>
      <c r="E38" s="59"/>
      <c r="F38" s="59"/>
      <c r="G38" s="60"/>
      <c r="H38" s="60"/>
      <c r="I38" s="174"/>
      <c r="J38" s="174"/>
      <c r="K38" s="175"/>
      <c r="L38" s="120"/>
    </row>
    <row r="39" spans="1:12" ht="23.25" customHeight="1" thickBot="1">
      <c r="A39" s="61" t="s">
        <v>125</v>
      </c>
      <c r="B39" s="62"/>
      <c r="C39" s="63"/>
      <c r="D39" s="63"/>
      <c r="E39" s="63"/>
      <c r="F39" s="64"/>
      <c r="G39" s="65">
        <f>SUM(G10:G37)</f>
        <v>13536430.31</v>
      </c>
      <c r="H39" s="65">
        <f>SUM(H10:H37)</f>
        <v>13535696.010000002</v>
      </c>
      <c r="I39" s="158">
        <f>SUM(I10:K37)</f>
        <v>13535696.010000002</v>
      </c>
      <c r="J39" s="159"/>
      <c r="K39" s="160"/>
      <c r="L39" s="120"/>
    </row>
    <row r="40" spans="1:12" ht="28.5" customHeight="1" thickBot="1">
      <c r="A40" s="155" t="s">
        <v>124</v>
      </c>
      <c r="B40" s="156"/>
      <c r="C40" s="156"/>
      <c r="D40" s="156"/>
      <c r="E40" s="156"/>
      <c r="F40" s="156"/>
      <c r="G40" s="156"/>
      <c r="H40" s="156"/>
      <c r="I40" s="156"/>
      <c r="J40" s="156"/>
      <c r="K40" s="157"/>
      <c r="L40" s="120"/>
    </row>
    <row r="41" spans="1:12" s="49" customFormat="1" ht="27" customHeight="1">
      <c r="A41" s="44" t="s">
        <v>88</v>
      </c>
      <c r="B41" s="45" t="s">
        <v>120</v>
      </c>
      <c r="C41" s="45" t="s">
        <v>132</v>
      </c>
      <c r="D41" s="45" t="s">
        <v>138</v>
      </c>
      <c r="E41" s="46">
        <v>211</v>
      </c>
      <c r="F41" s="45" t="s">
        <v>89</v>
      </c>
      <c r="G41" s="66">
        <v>53434470.72</v>
      </c>
      <c r="H41" s="67">
        <f>G41</f>
        <v>53434470.72</v>
      </c>
      <c r="I41" s="144">
        <f aca="true" t="shared" si="5" ref="I41:I46">H41</f>
        <v>53434470.72</v>
      </c>
      <c r="J41" s="144"/>
      <c r="K41" s="145"/>
      <c r="L41" s="120"/>
    </row>
    <row r="42" spans="1:12" s="49" customFormat="1" ht="24.75" customHeight="1">
      <c r="A42" s="68" t="s">
        <v>93</v>
      </c>
      <c r="B42" s="69" t="s">
        <v>120</v>
      </c>
      <c r="C42" s="70" t="s">
        <v>132</v>
      </c>
      <c r="D42" s="70" t="s">
        <v>138</v>
      </c>
      <c r="E42" s="71">
        <v>213</v>
      </c>
      <c r="F42" s="70" t="s">
        <v>97</v>
      </c>
      <c r="G42" s="72">
        <f>13650626.68+34208.63</f>
        <v>13684835.31</v>
      </c>
      <c r="H42" s="73">
        <f>G42</f>
        <v>13684835.31</v>
      </c>
      <c r="I42" s="202">
        <f t="shared" si="5"/>
        <v>13684835.31</v>
      </c>
      <c r="J42" s="203"/>
      <c r="K42" s="204"/>
      <c r="L42" s="120"/>
    </row>
    <row r="43" spans="1:12" ht="27" customHeight="1">
      <c r="A43" s="74" t="s">
        <v>126</v>
      </c>
      <c r="B43" s="75" t="s">
        <v>120</v>
      </c>
      <c r="C43" s="51" t="s">
        <v>132</v>
      </c>
      <c r="D43" s="51" t="s">
        <v>138</v>
      </c>
      <c r="E43" s="52">
        <v>310</v>
      </c>
      <c r="F43" s="51" t="s">
        <v>116</v>
      </c>
      <c r="G43" s="76">
        <v>60000</v>
      </c>
      <c r="H43" s="77">
        <v>60000</v>
      </c>
      <c r="I43" s="161">
        <f t="shared" si="5"/>
        <v>60000</v>
      </c>
      <c r="J43" s="162"/>
      <c r="K43" s="163"/>
      <c r="L43" s="120"/>
    </row>
    <row r="44" spans="1:12" ht="30" customHeight="1">
      <c r="A44" s="68" t="s">
        <v>114</v>
      </c>
      <c r="B44" s="69" t="s">
        <v>120</v>
      </c>
      <c r="C44" s="70" t="s">
        <v>132</v>
      </c>
      <c r="D44" s="70" t="s">
        <v>138</v>
      </c>
      <c r="E44" s="71">
        <v>310</v>
      </c>
      <c r="F44" s="70" t="s">
        <v>117</v>
      </c>
      <c r="G44" s="72">
        <v>720862.28</v>
      </c>
      <c r="H44" s="73">
        <f>50850+670012.28</f>
        <v>720862.28</v>
      </c>
      <c r="I44" s="202">
        <f t="shared" si="5"/>
        <v>720862.28</v>
      </c>
      <c r="J44" s="203"/>
      <c r="K44" s="204"/>
      <c r="L44" s="120"/>
    </row>
    <row r="45" spans="1:12" ht="30" customHeight="1">
      <c r="A45" s="74" t="s">
        <v>115</v>
      </c>
      <c r="B45" s="75" t="s">
        <v>120</v>
      </c>
      <c r="C45" s="51" t="s">
        <v>132</v>
      </c>
      <c r="D45" s="51" t="s">
        <v>138</v>
      </c>
      <c r="E45" s="52">
        <v>310</v>
      </c>
      <c r="F45" s="51" t="s">
        <v>118</v>
      </c>
      <c r="G45" s="76">
        <v>313212</v>
      </c>
      <c r="H45" s="77">
        <f>219232+93980</f>
        <v>313212</v>
      </c>
      <c r="I45" s="161">
        <f t="shared" si="5"/>
        <v>313212</v>
      </c>
      <c r="J45" s="162"/>
      <c r="K45" s="163"/>
      <c r="L45" s="120"/>
    </row>
    <row r="46" spans="1:12" ht="28.5" customHeight="1">
      <c r="A46" s="50" t="s">
        <v>72</v>
      </c>
      <c r="B46" s="78" t="s">
        <v>120</v>
      </c>
      <c r="C46" s="45" t="s">
        <v>132</v>
      </c>
      <c r="D46" s="45" t="s">
        <v>138</v>
      </c>
      <c r="E46" s="46">
        <v>340</v>
      </c>
      <c r="F46" s="45" t="s">
        <v>119</v>
      </c>
      <c r="G46" s="66">
        <f>349463-11400</f>
        <v>338063</v>
      </c>
      <c r="H46" s="67">
        <v>338063</v>
      </c>
      <c r="I46" s="141">
        <f t="shared" si="5"/>
        <v>338063</v>
      </c>
      <c r="J46" s="142"/>
      <c r="K46" s="143"/>
      <c r="L46" s="120"/>
    </row>
    <row r="47" spans="1:12" ht="28.5" customHeight="1" thickBot="1">
      <c r="A47" s="50" t="s">
        <v>72</v>
      </c>
      <c r="B47" s="78" t="s">
        <v>120</v>
      </c>
      <c r="C47" s="45" t="s">
        <v>132</v>
      </c>
      <c r="D47" s="45" t="s">
        <v>138</v>
      </c>
      <c r="E47" s="46">
        <v>340</v>
      </c>
      <c r="F47" s="45" t="s">
        <v>130</v>
      </c>
      <c r="G47" s="66">
        <v>11400</v>
      </c>
      <c r="H47" s="67">
        <v>11400</v>
      </c>
      <c r="I47" s="141">
        <f>H47</f>
        <v>11400</v>
      </c>
      <c r="J47" s="142"/>
      <c r="K47" s="143"/>
      <c r="L47" s="120"/>
    </row>
    <row r="48" spans="1:12" ht="23.25" customHeight="1" thickBot="1">
      <c r="A48" s="79" t="s">
        <v>125</v>
      </c>
      <c r="B48" s="80"/>
      <c r="C48" s="81"/>
      <c r="D48" s="81"/>
      <c r="E48" s="81"/>
      <c r="F48" s="82"/>
      <c r="G48" s="83">
        <f>SUM(G41:G47)</f>
        <v>68562843.31</v>
      </c>
      <c r="H48" s="83">
        <f>SUM(H41:H47)</f>
        <v>68562843.31</v>
      </c>
      <c r="I48" s="146">
        <f>SUM(I41:K47)</f>
        <v>68562843.31</v>
      </c>
      <c r="J48" s="147"/>
      <c r="K48" s="148"/>
      <c r="L48" s="120"/>
    </row>
    <row r="49" spans="1:12" ht="28.5" customHeight="1" thickBot="1">
      <c r="A49" s="155" t="s">
        <v>143</v>
      </c>
      <c r="B49" s="156"/>
      <c r="C49" s="156"/>
      <c r="D49" s="156"/>
      <c r="E49" s="156"/>
      <c r="F49" s="156"/>
      <c r="G49" s="156"/>
      <c r="H49" s="156"/>
      <c r="I49" s="156"/>
      <c r="J49" s="156"/>
      <c r="K49" s="157"/>
      <c r="L49" s="120"/>
    </row>
    <row r="50" spans="1:12" ht="30" customHeight="1" thickBot="1">
      <c r="A50" s="84" t="s">
        <v>165</v>
      </c>
      <c r="B50" s="85" t="s">
        <v>120</v>
      </c>
      <c r="C50" s="85" t="s">
        <v>139</v>
      </c>
      <c r="D50" s="85" t="s">
        <v>138</v>
      </c>
      <c r="E50" s="86">
        <v>340</v>
      </c>
      <c r="F50" s="85" t="s">
        <v>140</v>
      </c>
      <c r="G50" s="87">
        <v>4424000</v>
      </c>
      <c r="H50" s="88">
        <v>4424000</v>
      </c>
      <c r="I50" s="138">
        <v>4424000</v>
      </c>
      <c r="J50" s="139"/>
      <c r="K50" s="140"/>
      <c r="L50" s="120"/>
    </row>
    <row r="51" spans="1:12" ht="23.25" customHeight="1" thickBot="1">
      <c r="A51" s="79" t="s">
        <v>125</v>
      </c>
      <c r="B51" s="80"/>
      <c r="C51" s="81"/>
      <c r="D51" s="81"/>
      <c r="E51" s="81"/>
      <c r="F51" s="82"/>
      <c r="G51" s="83">
        <f>SUM(G50:G50)</f>
        <v>4424000</v>
      </c>
      <c r="H51" s="83">
        <f>SUM(H50:H50)</f>
        <v>4424000</v>
      </c>
      <c r="I51" s="146">
        <f>SUM(I50:K50)</f>
        <v>4424000</v>
      </c>
      <c r="J51" s="147"/>
      <c r="K51" s="148"/>
      <c r="L51" s="120"/>
    </row>
    <row r="52" spans="1:12" ht="28.5" customHeight="1" thickBot="1">
      <c r="A52" s="155" t="s">
        <v>144</v>
      </c>
      <c r="B52" s="156"/>
      <c r="C52" s="156"/>
      <c r="D52" s="156"/>
      <c r="E52" s="156"/>
      <c r="F52" s="156"/>
      <c r="G52" s="156"/>
      <c r="H52" s="156"/>
      <c r="I52" s="156"/>
      <c r="J52" s="156"/>
      <c r="K52" s="157"/>
      <c r="L52" s="120"/>
    </row>
    <row r="53" spans="1:12" ht="30" customHeight="1" thickBot="1">
      <c r="A53" s="74" t="s">
        <v>98</v>
      </c>
      <c r="B53" s="51" t="s">
        <v>120</v>
      </c>
      <c r="C53" s="51" t="s">
        <v>195</v>
      </c>
      <c r="D53" s="45" t="s">
        <v>138</v>
      </c>
      <c r="E53" s="52">
        <v>221</v>
      </c>
      <c r="F53" s="51" t="s">
        <v>99</v>
      </c>
      <c r="G53" s="76">
        <v>89000</v>
      </c>
      <c r="H53" s="77">
        <v>89000</v>
      </c>
      <c r="I53" s="161">
        <f>H53</f>
        <v>89000</v>
      </c>
      <c r="J53" s="162"/>
      <c r="K53" s="163"/>
      <c r="L53" s="120"/>
    </row>
    <row r="54" spans="1:12" ht="23.25" customHeight="1" thickBot="1">
      <c r="A54" s="79" t="s">
        <v>125</v>
      </c>
      <c r="B54" s="80"/>
      <c r="C54" s="81"/>
      <c r="D54" s="81"/>
      <c r="E54" s="81"/>
      <c r="F54" s="82"/>
      <c r="G54" s="83">
        <f>SUM(G53:G53)</f>
        <v>89000</v>
      </c>
      <c r="H54" s="83">
        <f>SUM(H53:H53)</f>
        <v>89000</v>
      </c>
      <c r="I54" s="146">
        <f>SUM(I53:K53)</f>
        <v>89000</v>
      </c>
      <c r="J54" s="147"/>
      <c r="K54" s="148"/>
      <c r="L54" s="120"/>
    </row>
    <row r="55" spans="1:12" ht="21" customHeight="1" thickBot="1">
      <c r="A55" s="132" t="s">
        <v>133</v>
      </c>
      <c r="B55" s="133"/>
      <c r="C55" s="133"/>
      <c r="D55" s="133"/>
      <c r="E55" s="133"/>
      <c r="F55" s="133"/>
      <c r="G55" s="133"/>
      <c r="H55" s="133"/>
      <c r="I55" s="133"/>
      <c r="J55" s="133"/>
      <c r="K55" s="134"/>
      <c r="L55" s="120"/>
    </row>
    <row r="56" spans="1:12" s="49" customFormat="1" ht="21" customHeight="1">
      <c r="A56" s="44" t="s">
        <v>88</v>
      </c>
      <c r="B56" s="45" t="s">
        <v>120</v>
      </c>
      <c r="C56" s="45" t="s">
        <v>134</v>
      </c>
      <c r="D56" s="45" t="s">
        <v>141</v>
      </c>
      <c r="E56" s="46">
        <v>211</v>
      </c>
      <c r="F56" s="45" t="s">
        <v>89</v>
      </c>
      <c r="G56" s="66">
        <v>750998</v>
      </c>
      <c r="H56" s="67">
        <v>704758.54</v>
      </c>
      <c r="I56" s="144">
        <f>H56</f>
        <v>704758.54</v>
      </c>
      <c r="J56" s="144"/>
      <c r="K56" s="145"/>
      <c r="L56" s="120"/>
    </row>
    <row r="57" spans="1:12" s="49" customFormat="1" ht="24.75" customHeight="1">
      <c r="A57" s="50" t="s">
        <v>93</v>
      </c>
      <c r="B57" s="51" t="s">
        <v>120</v>
      </c>
      <c r="C57" s="51" t="s">
        <v>134</v>
      </c>
      <c r="D57" s="51" t="s">
        <v>141</v>
      </c>
      <c r="E57" s="52">
        <v>213</v>
      </c>
      <c r="F57" s="51" t="s">
        <v>97</v>
      </c>
      <c r="G57" s="76">
        <v>193602</v>
      </c>
      <c r="H57" s="67">
        <v>184637.52</v>
      </c>
      <c r="I57" s="149">
        <f>H57</f>
        <v>184637.52</v>
      </c>
      <c r="J57" s="149"/>
      <c r="K57" s="150"/>
      <c r="L57" s="120"/>
    </row>
    <row r="58" spans="1:12" ht="16.5" thickBot="1">
      <c r="A58" s="89" t="s">
        <v>125</v>
      </c>
      <c r="B58" s="90"/>
      <c r="C58" s="90"/>
      <c r="D58" s="90"/>
      <c r="E58" s="90"/>
      <c r="F58" s="91"/>
      <c r="G58" s="92">
        <f>SUM(G56:G57)</f>
        <v>944600</v>
      </c>
      <c r="H58" s="92">
        <f>SUM(H56:H57)</f>
        <v>889396.06</v>
      </c>
      <c r="I58" s="151">
        <f>SUM(I56:I57)</f>
        <v>889396.06</v>
      </c>
      <c r="J58" s="151"/>
      <c r="K58" s="152"/>
      <c r="L58" s="120"/>
    </row>
    <row r="59" spans="1:12" ht="21" customHeight="1" thickBot="1">
      <c r="A59" s="126" t="s">
        <v>135</v>
      </c>
      <c r="B59" s="127"/>
      <c r="C59" s="127"/>
      <c r="D59" s="127"/>
      <c r="E59" s="127"/>
      <c r="F59" s="127"/>
      <c r="G59" s="127"/>
      <c r="H59" s="127"/>
      <c r="I59" s="127"/>
      <c r="J59" s="127"/>
      <c r="K59" s="128"/>
      <c r="L59" s="120"/>
    </row>
    <row r="60" spans="1:12" s="49" customFormat="1" ht="22.5" customHeight="1">
      <c r="A60" s="44" t="s">
        <v>88</v>
      </c>
      <c r="B60" s="45" t="s">
        <v>120</v>
      </c>
      <c r="C60" s="45" t="s">
        <v>136</v>
      </c>
      <c r="D60" s="45" t="s">
        <v>142</v>
      </c>
      <c r="E60" s="46">
        <v>211</v>
      </c>
      <c r="F60" s="45" t="s">
        <v>89</v>
      </c>
      <c r="G60" s="66">
        <v>158032.96</v>
      </c>
      <c r="H60" s="67">
        <f>G60</f>
        <v>158032.96</v>
      </c>
      <c r="I60" s="144">
        <f>H60</f>
        <v>158032.96</v>
      </c>
      <c r="J60" s="144"/>
      <c r="K60" s="145"/>
      <c r="L60" s="120"/>
    </row>
    <row r="61" spans="1:12" s="49" customFormat="1" ht="22.5" customHeight="1" thickBot="1">
      <c r="A61" s="93" t="s">
        <v>93</v>
      </c>
      <c r="B61" s="78" t="s">
        <v>120</v>
      </c>
      <c r="C61" s="45" t="s">
        <v>136</v>
      </c>
      <c r="D61" s="45" t="s">
        <v>142</v>
      </c>
      <c r="E61" s="46">
        <v>213</v>
      </c>
      <c r="F61" s="45" t="s">
        <v>97</v>
      </c>
      <c r="G61" s="66">
        <v>41413.88</v>
      </c>
      <c r="H61" s="67">
        <f>G61</f>
        <v>41413.88</v>
      </c>
      <c r="I61" s="141">
        <f>H61</f>
        <v>41413.88</v>
      </c>
      <c r="J61" s="142"/>
      <c r="K61" s="143"/>
      <c r="L61" s="120"/>
    </row>
    <row r="62" spans="1:12" ht="16.5" thickBot="1">
      <c r="A62" s="61" t="s">
        <v>125</v>
      </c>
      <c r="B62" s="62"/>
      <c r="C62" s="63"/>
      <c r="D62" s="63"/>
      <c r="E62" s="63"/>
      <c r="F62" s="64"/>
      <c r="G62" s="94">
        <f>SUM(G60:G61)</f>
        <v>199446.84</v>
      </c>
      <c r="H62" s="94">
        <f>SUM(H60:H61)</f>
        <v>199446.84</v>
      </c>
      <c r="I62" s="129">
        <f>SUM(I60:I61)</f>
        <v>199446.84</v>
      </c>
      <c r="J62" s="130"/>
      <c r="K62" s="131"/>
      <c r="L62" s="120"/>
    </row>
    <row r="63" spans="1:12" ht="21" customHeight="1" thickBot="1">
      <c r="A63" s="126" t="s">
        <v>167</v>
      </c>
      <c r="B63" s="127"/>
      <c r="C63" s="127"/>
      <c r="D63" s="127"/>
      <c r="E63" s="127"/>
      <c r="F63" s="127"/>
      <c r="G63" s="127"/>
      <c r="H63" s="127"/>
      <c r="I63" s="127"/>
      <c r="J63" s="127"/>
      <c r="K63" s="128"/>
      <c r="L63" s="120"/>
    </row>
    <row r="64" spans="1:12" s="49" customFormat="1" ht="27.75" customHeight="1">
      <c r="A64" s="50" t="s">
        <v>77</v>
      </c>
      <c r="B64" s="45" t="s">
        <v>120</v>
      </c>
      <c r="C64" s="45" t="s">
        <v>196</v>
      </c>
      <c r="D64" s="45" t="s">
        <v>138</v>
      </c>
      <c r="E64" s="46">
        <v>225</v>
      </c>
      <c r="F64" s="45" t="s">
        <v>109</v>
      </c>
      <c r="G64" s="66">
        <f>710000-235.67</f>
        <v>709764.33</v>
      </c>
      <c r="H64" s="67">
        <v>709764.33</v>
      </c>
      <c r="I64" s="144">
        <f>H64</f>
        <v>709764.33</v>
      </c>
      <c r="J64" s="144"/>
      <c r="K64" s="145"/>
      <c r="L64" s="120"/>
    </row>
    <row r="65" spans="1:12" s="49" customFormat="1" ht="30" customHeight="1">
      <c r="A65" s="95" t="s">
        <v>178</v>
      </c>
      <c r="B65" s="78" t="s">
        <v>120</v>
      </c>
      <c r="C65" s="45" t="s">
        <v>196</v>
      </c>
      <c r="D65" s="45" t="s">
        <v>138</v>
      </c>
      <c r="E65" s="46">
        <v>310</v>
      </c>
      <c r="F65" s="45" t="s">
        <v>117</v>
      </c>
      <c r="G65" s="66">
        <f>25825.67+1229000+1</f>
        <v>1254826.67</v>
      </c>
      <c r="H65" s="67">
        <v>1254826.67</v>
      </c>
      <c r="I65" s="141">
        <f>H65</f>
        <v>1254826.67</v>
      </c>
      <c r="J65" s="142"/>
      <c r="K65" s="143"/>
      <c r="L65" s="120"/>
    </row>
    <row r="66" spans="1:12" s="49" customFormat="1" ht="30" customHeight="1">
      <c r="A66" s="95" t="s">
        <v>179</v>
      </c>
      <c r="B66" s="78" t="s">
        <v>120</v>
      </c>
      <c r="C66" s="45" t="s">
        <v>196</v>
      </c>
      <c r="D66" s="45" t="s">
        <v>138</v>
      </c>
      <c r="E66" s="46">
        <v>310</v>
      </c>
      <c r="F66" s="45" t="s">
        <v>118</v>
      </c>
      <c r="G66" s="66">
        <v>548000</v>
      </c>
      <c r="H66" s="67">
        <v>548000</v>
      </c>
      <c r="I66" s="141">
        <f>H66</f>
        <v>548000</v>
      </c>
      <c r="J66" s="142"/>
      <c r="K66" s="143"/>
      <c r="L66" s="120"/>
    </row>
    <row r="67" spans="1:12" s="49" customFormat="1" ht="30" customHeight="1" thickBot="1">
      <c r="A67" s="50" t="s">
        <v>113</v>
      </c>
      <c r="B67" s="78" t="s">
        <v>120</v>
      </c>
      <c r="C67" s="45" t="s">
        <v>196</v>
      </c>
      <c r="D67" s="45" t="s">
        <v>138</v>
      </c>
      <c r="E67" s="46">
        <v>340</v>
      </c>
      <c r="F67" s="45" t="s">
        <v>130</v>
      </c>
      <c r="G67" s="66">
        <v>90000</v>
      </c>
      <c r="H67" s="67">
        <v>90000</v>
      </c>
      <c r="I67" s="141">
        <f>H67</f>
        <v>90000</v>
      </c>
      <c r="J67" s="142"/>
      <c r="K67" s="143"/>
      <c r="L67" s="120"/>
    </row>
    <row r="68" spans="1:12" ht="16.5" thickBot="1">
      <c r="A68" s="61" t="s">
        <v>125</v>
      </c>
      <c r="B68" s="62"/>
      <c r="C68" s="63"/>
      <c r="D68" s="63"/>
      <c r="E68" s="63"/>
      <c r="F68" s="64"/>
      <c r="G68" s="94">
        <f>SUM(G64:G67)</f>
        <v>2602591</v>
      </c>
      <c r="H68" s="94">
        <f>SUM(H64:H67)</f>
        <v>2602591</v>
      </c>
      <c r="I68" s="129">
        <f>SUM(I64:I67)</f>
        <v>2602591</v>
      </c>
      <c r="J68" s="130"/>
      <c r="K68" s="131"/>
      <c r="L68" s="120"/>
    </row>
    <row r="69" spans="1:12" ht="21" customHeight="1" thickBot="1">
      <c r="A69" s="126" t="s">
        <v>145</v>
      </c>
      <c r="B69" s="127"/>
      <c r="C69" s="127"/>
      <c r="D69" s="127"/>
      <c r="E69" s="127"/>
      <c r="F69" s="127"/>
      <c r="G69" s="127"/>
      <c r="H69" s="127"/>
      <c r="I69" s="127"/>
      <c r="J69" s="127"/>
      <c r="K69" s="128"/>
      <c r="L69" s="120"/>
    </row>
    <row r="70" spans="1:12" ht="21" customHeight="1" thickBot="1">
      <c r="A70" s="96" t="s">
        <v>165</v>
      </c>
      <c r="B70" s="85" t="s">
        <v>147</v>
      </c>
      <c r="C70" s="85" t="s">
        <v>190</v>
      </c>
      <c r="D70" s="85" t="s">
        <v>149</v>
      </c>
      <c r="E70" s="86">
        <v>340</v>
      </c>
      <c r="F70" s="85" t="s">
        <v>140</v>
      </c>
      <c r="G70" s="87">
        <f>46000-27600</f>
        <v>18400</v>
      </c>
      <c r="H70" s="88">
        <v>18400</v>
      </c>
      <c r="I70" s="121">
        <f aca="true" t="shared" si="6" ref="I70:I76">H70</f>
        <v>18400</v>
      </c>
      <c r="J70" s="121"/>
      <c r="K70" s="122"/>
      <c r="L70" s="120"/>
    </row>
    <row r="71" spans="1:12" s="49" customFormat="1" ht="22.5" customHeight="1">
      <c r="A71" s="97" t="s">
        <v>146</v>
      </c>
      <c r="B71" s="85" t="s">
        <v>147</v>
      </c>
      <c r="C71" s="85" t="s">
        <v>148</v>
      </c>
      <c r="D71" s="85" t="s">
        <v>149</v>
      </c>
      <c r="E71" s="86">
        <v>212</v>
      </c>
      <c r="F71" s="85" t="s">
        <v>150</v>
      </c>
      <c r="G71" s="87">
        <v>600</v>
      </c>
      <c r="H71" s="88">
        <v>600</v>
      </c>
      <c r="I71" s="121">
        <f t="shared" si="6"/>
        <v>600</v>
      </c>
      <c r="J71" s="121"/>
      <c r="K71" s="122"/>
      <c r="L71" s="120"/>
    </row>
    <row r="72" spans="1:12" s="49" customFormat="1" ht="22.5" customHeight="1">
      <c r="A72" s="93" t="s">
        <v>151</v>
      </c>
      <c r="B72" s="51" t="s">
        <v>147</v>
      </c>
      <c r="C72" s="45" t="s">
        <v>148</v>
      </c>
      <c r="D72" s="45" t="s">
        <v>149</v>
      </c>
      <c r="E72" s="46">
        <v>222</v>
      </c>
      <c r="F72" s="45" t="s">
        <v>152</v>
      </c>
      <c r="G72" s="66">
        <v>2906</v>
      </c>
      <c r="H72" s="67">
        <v>2906</v>
      </c>
      <c r="I72" s="141">
        <f t="shared" si="6"/>
        <v>2906</v>
      </c>
      <c r="J72" s="142"/>
      <c r="K72" s="143"/>
      <c r="L72" s="120"/>
    </row>
    <row r="73" spans="1:12" s="49" customFormat="1" ht="22.5" customHeight="1">
      <c r="A73" s="93" t="s">
        <v>153</v>
      </c>
      <c r="B73" s="45" t="s">
        <v>147</v>
      </c>
      <c r="C73" s="45" t="s">
        <v>148</v>
      </c>
      <c r="D73" s="45" t="s">
        <v>149</v>
      </c>
      <c r="E73" s="46">
        <v>226</v>
      </c>
      <c r="F73" s="45" t="s">
        <v>154</v>
      </c>
      <c r="G73" s="66">
        <v>2430</v>
      </c>
      <c r="H73" s="67">
        <v>2430</v>
      </c>
      <c r="I73" s="141">
        <f t="shared" si="6"/>
        <v>2430</v>
      </c>
      <c r="J73" s="142"/>
      <c r="K73" s="143"/>
      <c r="L73" s="120"/>
    </row>
    <row r="74" spans="1:12" s="49" customFormat="1" ht="22.5" customHeight="1">
      <c r="A74" s="50" t="s">
        <v>110</v>
      </c>
      <c r="B74" s="45" t="s">
        <v>147</v>
      </c>
      <c r="C74" s="45" t="s">
        <v>148</v>
      </c>
      <c r="D74" s="45" t="s">
        <v>149</v>
      </c>
      <c r="E74" s="46">
        <v>226</v>
      </c>
      <c r="F74" s="45" t="s">
        <v>111</v>
      </c>
      <c r="G74" s="66">
        <v>1100</v>
      </c>
      <c r="H74" s="67">
        <v>1100</v>
      </c>
      <c r="I74" s="144">
        <f t="shared" si="6"/>
        <v>1100</v>
      </c>
      <c r="J74" s="144"/>
      <c r="K74" s="145"/>
      <c r="L74" s="120"/>
    </row>
    <row r="75" spans="1:12" s="49" customFormat="1" ht="22.5" customHeight="1">
      <c r="A75" s="50" t="s">
        <v>128</v>
      </c>
      <c r="B75" s="45" t="s">
        <v>147</v>
      </c>
      <c r="C75" s="45" t="s">
        <v>148</v>
      </c>
      <c r="D75" s="45" t="s">
        <v>149</v>
      </c>
      <c r="E75" s="46">
        <v>226</v>
      </c>
      <c r="F75" s="45" t="s">
        <v>127</v>
      </c>
      <c r="G75" s="66">
        <v>26.83</v>
      </c>
      <c r="H75" s="67">
        <v>26.83</v>
      </c>
      <c r="I75" s="141">
        <f t="shared" si="6"/>
        <v>26.83</v>
      </c>
      <c r="J75" s="142"/>
      <c r="K75" s="143"/>
      <c r="L75" s="120"/>
    </row>
    <row r="76" spans="1:12" s="49" customFormat="1" ht="22.5" customHeight="1" thickBot="1">
      <c r="A76" s="98" t="s">
        <v>112</v>
      </c>
      <c r="B76" s="99" t="s">
        <v>147</v>
      </c>
      <c r="C76" s="99" t="s">
        <v>148</v>
      </c>
      <c r="D76" s="99" t="s">
        <v>149</v>
      </c>
      <c r="E76" s="100">
        <v>290</v>
      </c>
      <c r="F76" s="99" t="s">
        <v>168</v>
      </c>
      <c r="G76" s="101">
        <v>6080</v>
      </c>
      <c r="H76" s="102">
        <v>6080</v>
      </c>
      <c r="I76" s="123">
        <f t="shared" si="6"/>
        <v>6080</v>
      </c>
      <c r="J76" s="124"/>
      <c r="K76" s="125"/>
      <c r="L76" s="120"/>
    </row>
    <row r="77" spans="1:12" ht="16.5" thickBot="1">
      <c r="A77" s="61" t="s">
        <v>125</v>
      </c>
      <c r="B77" s="62"/>
      <c r="C77" s="63"/>
      <c r="D77" s="63"/>
      <c r="E77" s="63"/>
      <c r="F77" s="64"/>
      <c r="G77" s="94">
        <f>SUM(G70:G76)</f>
        <v>31542.83</v>
      </c>
      <c r="H77" s="94">
        <f>SUM(H70:H76)</f>
        <v>31542.83</v>
      </c>
      <c r="I77" s="129">
        <f>SUM(I70:K76)</f>
        <v>31542.83</v>
      </c>
      <c r="J77" s="130"/>
      <c r="K77" s="131"/>
      <c r="L77" s="120"/>
    </row>
    <row r="78" spans="1:12" ht="32.25" customHeight="1" thickBot="1">
      <c r="A78" s="126" t="s">
        <v>169</v>
      </c>
      <c r="B78" s="127"/>
      <c r="C78" s="127"/>
      <c r="D78" s="127"/>
      <c r="E78" s="127"/>
      <c r="F78" s="127"/>
      <c r="G78" s="127"/>
      <c r="H78" s="127"/>
      <c r="I78" s="127"/>
      <c r="J78" s="127"/>
      <c r="K78" s="128"/>
      <c r="L78" s="120"/>
    </row>
    <row r="79" spans="1:12" s="49" customFormat="1" ht="22.5" customHeight="1" thickBot="1">
      <c r="A79" s="97" t="s">
        <v>110</v>
      </c>
      <c r="B79" s="85" t="s">
        <v>170</v>
      </c>
      <c r="C79" s="85" t="s">
        <v>171</v>
      </c>
      <c r="D79" s="85" t="s">
        <v>172</v>
      </c>
      <c r="E79" s="86">
        <v>226</v>
      </c>
      <c r="F79" s="85" t="s">
        <v>111</v>
      </c>
      <c r="G79" s="87">
        <f>151768+772900</f>
        <v>924668</v>
      </c>
      <c r="H79" s="88">
        <v>924668</v>
      </c>
      <c r="I79" s="121">
        <f>H79</f>
        <v>924668</v>
      </c>
      <c r="J79" s="121"/>
      <c r="K79" s="122"/>
      <c r="L79" s="120"/>
    </row>
    <row r="80" spans="1:12" ht="16.5" thickBot="1">
      <c r="A80" s="61" t="s">
        <v>125</v>
      </c>
      <c r="B80" s="62"/>
      <c r="C80" s="63"/>
      <c r="D80" s="63"/>
      <c r="E80" s="63"/>
      <c r="F80" s="64"/>
      <c r="G80" s="94">
        <f>SUM(G79:G79)</f>
        <v>924668</v>
      </c>
      <c r="H80" s="94">
        <f>SUM(H79:H79)</f>
        <v>924668</v>
      </c>
      <c r="I80" s="129">
        <f>SUM(I79:K79)</f>
        <v>924668</v>
      </c>
      <c r="J80" s="130"/>
      <c r="K80" s="131"/>
      <c r="L80" s="120"/>
    </row>
    <row r="81" spans="1:12" ht="32.25" customHeight="1" thickBot="1">
      <c r="A81" s="126" t="s">
        <v>187</v>
      </c>
      <c r="B81" s="127"/>
      <c r="C81" s="127"/>
      <c r="D81" s="127"/>
      <c r="E81" s="127"/>
      <c r="F81" s="127"/>
      <c r="G81" s="127"/>
      <c r="H81" s="127"/>
      <c r="I81" s="127"/>
      <c r="J81" s="127"/>
      <c r="K81" s="128"/>
      <c r="L81" s="120"/>
    </row>
    <row r="82" spans="1:12" s="49" customFormat="1" ht="22.5" customHeight="1">
      <c r="A82" s="97" t="s">
        <v>110</v>
      </c>
      <c r="B82" s="85" t="s">
        <v>170</v>
      </c>
      <c r="C82" s="85" t="s">
        <v>188</v>
      </c>
      <c r="D82" s="85" t="s">
        <v>172</v>
      </c>
      <c r="E82" s="86">
        <v>226</v>
      </c>
      <c r="F82" s="85" t="s">
        <v>111</v>
      </c>
      <c r="G82" s="87">
        <v>103406.2</v>
      </c>
      <c r="H82" s="88">
        <v>103406.2</v>
      </c>
      <c r="I82" s="121">
        <f>H82</f>
        <v>103406.2</v>
      </c>
      <c r="J82" s="121"/>
      <c r="K82" s="122"/>
      <c r="L82" s="120"/>
    </row>
    <row r="83" spans="1:12" s="49" customFormat="1" ht="22.5" customHeight="1" thickBot="1">
      <c r="A83" s="50" t="s">
        <v>128</v>
      </c>
      <c r="B83" s="45" t="s">
        <v>170</v>
      </c>
      <c r="C83" s="45" t="s">
        <v>188</v>
      </c>
      <c r="D83" s="45" t="s">
        <v>172</v>
      </c>
      <c r="E83" s="46">
        <v>226</v>
      </c>
      <c r="F83" s="45" t="s">
        <v>127</v>
      </c>
      <c r="G83" s="66">
        <v>14.09</v>
      </c>
      <c r="H83" s="67">
        <v>14.09</v>
      </c>
      <c r="I83" s="144">
        <f>H83</f>
        <v>14.09</v>
      </c>
      <c r="J83" s="144"/>
      <c r="K83" s="145"/>
      <c r="L83" s="120"/>
    </row>
    <row r="84" spans="1:12" ht="16.5" thickBot="1">
      <c r="A84" s="61" t="s">
        <v>125</v>
      </c>
      <c r="B84" s="62"/>
      <c r="C84" s="63"/>
      <c r="D84" s="63"/>
      <c r="E84" s="63"/>
      <c r="F84" s="64"/>
      <c r="G84" s="94">
        <f>SUM(G82:G83)</f>
        <v>103420.29</v>
      </c>
      <c r="H84" s="94">
        <f>SUM(H82:H83)</f>
        <v>103420.29</v>
      </c>
      <c r="I84" s="129">
        <f>SUM(I82:K83)</f>
        <v>103420.29</v>
      </c>
      <c r="J84" s="130"/>
      <c r="K84" s="131"/>
      <c r="L84" s="120"/>
    </row>
    <row r="85" spans="1:12" ht="32.25" customHeight="1">
      <c r="A85" s="208" t="s">
        <v>189</v>
      </c>
      <c r="B85" s="209"/>
      <c r="C85" s="209"/>
      <c r="D85" s="209"/>
      <c r="E85" s="209"/>
      <c r="F85" s="209"/>
      <c r="G85" s="209"/>
      <c r="H85" s="209"/>
      <c r="I85" s="209"/>
      <c r="J85" s="209"/>
      <c r="K85" s="210"/>
      <c r="L85" s="120"/>
    </row>
    <row r="86" spans="1:12" s="49" customFormat="1" ht="22.5" customHeight="1">
      <c r="A86" s="103" t="s">
        <v>146</v>
      </c>
      <c r="B86" s="51" t="s">
        <v>147</v>
      </c>
      <c r="C86" s="51" t="s">
        <v>174</v>
      </c>
      <c r="D86" s="51" t="s">
        <v>175</v>
      </c>
      <c r="E86" s="52">
        <v>212</v>
      </c>
      <c r="F86" s="51" t="s">
        <v>150</v>
      </c>
      <c r="G86" s="76">
        <v>1800</v>
      </c>
      <c r="H86" s="77">
        <v>1800</v>
      </c>
      <c r="I86" s="149">
        <f>H86</f>
        <v>1800</v>
      </c>
      <c r="J86" s="149"/>
      <c r="K86" s="149"/>
      <c r="L86" s="120"/>
    </row>
    <row r="87" spans="1:12" s="49" customFormat="1" ht="22.5" customHeight="1">
      <c r="A87" s="103" t="s">
        <v>151</v>
      </c>
      <c r="B87" s="51" t="s">
        <v>147</v>
      </c>
      <c r="C87" s="51" t="s">
        <v>174</v>
      </c>
      <c r="D87" s="51" t="s">
        <v>175</v>
      </c>
      <c r="E87" s="52">
        <v>222</v>
      </c>
      <c r="F87" s="51" t="s">
        <v>152</v>
      </c>
      <c r="G87" s="76">
        <v>850</v>
      </c>
      <c r="H87" s="77">
        <v>850</v>
      </c>
      <c r="I87" s="149">
        <f>H87</f>
        <v>850</v>
      </c>
      <c r="J87" s="149"/>
      <c r="K87" s="149"/>
      <c r="L87" s="120"/>
    </row>
    <row r="88" spans="1:12" s="49" customFormat="1" ht="22.5" customHeight="1">
      <c r="A88" s="103" t="s">
        <v>153</v>
      </c>
      <c r="B88" s="51" t="s">
        <v>147</v>
      </c>
      <c r="C88" s="51" t="s">
        <v>174</v>
      </c>
      <c r="D88" s="51" t="s">
        <v>175</v>
      </c>
      <c r="E88" s="52">
        <v>226</v>
      </c>
      <c r="F88" s="51" t="s">
        <v>154</v>
      </c>
      <c r="G88" s="76">
        <f>16725-269</f>
        <v>16456</v>
      </c>
      <c r="H88" s="77">
        <f>16725-269</f>
        <v>16456</v>
      </c>
      <c r="I88" s="149">
        <f>H88</f>
        <v>16456</v>
      </c>
      <c r="J88" s="149"/>
      <c r="K88" s="149"/>
      <c r="L88" s="120"/>
    </row>
    <row r="89" spans="1:12" s="49" customFormat="1" ht="22.5" customHeight="1">
      <c r="A89" s="103" t="s">
        <v>110</v>
      </c>
      <c r="B89" s="51" t="s">
        <v>147</v>
      </c>
      <c r="C89" s="51" t="s">
        <v>174</v>
      </c>
      <c r="D89" s="51" t="s">
        <v>175</v>
      </c>
      <c r="E89" s="52">
        <v>226</v>
      </c>
      <c r="F89" s="51" t="s">
        <v>111</v>
      </c>
      <c r="G89" s="76">
        <v>3000</v>
      </c>
      <c r="H89" s="77">
        <f>2731+269</f>
        <v>3000</v>
      </c>
      <c r="I89" s="149">
        <f>H89</f>
        <v>3000</v>
      </c>
      <c r="J89" s="149"/>
      <c r="K89" s="149"/>
      <c r="L89" s="120"/>
    </row>
    <row r="90" spans="1:12" ht="16.5" thickBot="1">
      <c r="A90" s="104" t="s">
        <v>125</v>
      </c>
      <c r="B90" s="105"/>
      <c r="C90" s="59"/>
      <c r="D90" s="59"/>
      <c r="E90" s="59"/>
      <c r="F90" s="106"/>
      <c r="G90" s="107">
        <f>SUM(G86:G89)</f>
        <v>22106</v>
      </c>
      <c r="H90" s="107">
        <f>SUM(H86:H89)</f>
        <v>22106</v>
      </c>
      <c r="I90" s="215">
        <f>SUM(I86:K89)</f>
        <v>22106</v>
      </c>
      <c r="J90" s="216"/>
      <c r="K90" s="217"/>
      <c r="L90" s="120"/>
    </row>
    <row r="91" spans="1:12" ht="32.25" customHeight="1">
      <c r="A91" s="208" t="s">
        <v>192</v>
      </c>
      <c r="B91" s="209"/>
      <c r="C91" s="209"/>
      <c r="D91" s="209"/>
      <c r="E91" s="209"/>
      <c r="F91" s="209"/>
      <c r="G91" s="209"/>
      <c r="H91" s="209"/>
      <c r="I91" s="209"/>
      <c r="J91" s="209"/>
      <c r="K91" s="210"/>
      <c r="L91" s="120"/>
    </row>
    <row r="92" spans="1:12" s="49" customFormat="1" ht="30.75" thickBot="1">
      <c r="A92" s="44" t="s">
        <v>72</v>
      </c>
      <c r="B92" s="45" t="s">
        <v>147</v>
      </c>
      <c r="C92" s="45" t="s">
        <v>193</v>
      </c>
      <c r="D92" s="45" t="s">
        <v>175</v>
      </c>
      <c r="E92" s="46">
        <v>340</v>
      </c>
      <c r="F92" s="45" t="s">
        <v>119</v>
      </c>
      <c r="G92" s="76">
        <v>7000</v>
      </c>
      <c r="H92" s="108">
        <v>7000</v>
      </c>
      <c r="I92" s="211">
        <f>H92</f>
        <v>7000</v>
      </c>
      <c r="J92" s="211"/>
      <c r="K92" s="211"/>
      <c r="L92" s="120"/>
    </row>
    <row r="93" spans="1:12" ht="16.5" thickBot="1">
      <c r="A93" s="61" t="s">
        <v>125</v>
      </c>
      <c r="B93" s="62"/>
      <c r="C93" s="63"/>
      <c r="D93" s="63"/>
      <c r="E93" s="63"/>
      <c r="F93" s="64"/>
      <c r="G93" s="107">
        <f>SUM(G92:G92)</f>
        <v>7000</v>
      </c>
      <c r="H93" s="109">
        <f>SUM(H92:H92)</f>
        <v>7000</v>
      </c>
      <c r="I93" s="205">
        <f>SUM(I92:K92)</f>
        <v>7000</v>
      </c>
      <c r="J93" s="206"/>
      <c r="K93" s="207"/>
      <c r="L93" s="120"/>
    </row>
    <row r="94" spans="1:12" ht="32.25" customHeight="1" thickBot="1">
      <c r="A94" s="132" t="s">
        <v>173</v>
      </c>
      <c r="B94" s="133"/>
      <c r="C94" s="133"/>
      <c r="D94" s="133"/>
      <c r="E94" s="133"/>
      <c r="F94" s="133"/>
      <c r="G94" s="133"/>
      <c r="H94" s="133"/>
      <c r="I94" s="133"/>
      <c r="J94" s="133"/>
      <c r="K94" s="134"/>
      <c r="L94" s="120"/>
    </row>
    <row r="95" spans="1:12" s="49" customFormat="1" ht="22.5" customHeight="1" thickBot="1">
      <c r="A95" s="50" t="s">
        <v>110</v>
      </c>
      <c r="B95" s="45" t="s">
        <v>120</v>
      </c>
      <c r="C95" s="45" t="s">
        <v>176</v>
      </c>
      <c r="D95" s="45" t="s">
        <v>138</v>
      </c>
      <c r="E95" s="46">
        <v>262</v>
      </c>
      <c r="F95" s="45" t="s">
        <v>180</v>
      </c>
      <c r="G95" s="66">
        <v>99040</v>
      </c>
      <c r="H95" s="67">
        <v>99040</v>
      </c>
      <c r="I95" s="135">
        <f>H95</f>
        <v>99040</v>
      </c>
      <c r="J95" s="136"/>
      <c r="K95" s="137"/>
      <c r="L95" s="120"/>
    </row>
    <row r="96" spans="1:12" ht="16.5" thickBot="1">
      <c r="A96" s="61" t="s">
        <v>125</v>
      </c>
      <c r="B96" s="62"/>
      <c r="C96" s="63"/>
      <c r="D96" s="63"/>
      <c r="E96" s="63"/>
      <c r="F96" s="64"/>
      <c r="G96" s="94">
        <f>SUM(G95:G95)</f>
        <v>99040</v>
      </c>
      <c r="H96" s="94">
        <f>SUM(H95:H95)</f>
        <v>99040</v>
      </c>
      <c r="I96" s="129">
        <f>SUM(I95:K95)</f>
        <v>99040</v>
      </c>
      <c r="J96" s="130"/>
      <c r="K96" s="131"/>
      <c r="L96" s="120"/>
    </row>
    <row r="97" spans="1:12" ht="32.25" customHeight="1" thickBot="1">
      <c r="A97" s="132" t="s">
        <v>197</v>
      </c>
      <c r="B97" s="133"/>
      <c r="C97" s="133"/>
      <c r="D97" s="133"/>
      <c r="E97" s="133"/>
      <c r="F97" s="133"/>
      <c r="G97" s="133"/>
      <c r="H97" s="133"/>
      <c r="I97" s="133"/>
      <c r="J97" s="133"/>
      <c r="K97" s="134"/>
      <c r="L97" s="120"/>
    </row>
    <row r="98" spans="1:12" s="49" customFormat="1" ht="22.5" customHeight="1">
      <c r="A98" s="50" t="s">
        <v>110</v>
      </c>
      <c r="B98" s="45" t="s">
        <v>120</v>
      </c>
      <c r="C98" s="45" t="s">
        <v>184</v>
      </c>
      <c r="D98" s="45" t="s">
        <v>191</v>
      </c>
      <c r="E98" s="46">
        <v>225</v>
      </c>
      <c r="F98" s="45" t="s">
        <v>109</v>
      </c>
      <c r="G98" s="66">
        <v>99276</v>
      </c>
      <c r="H98" s="67">
        <v>99276</v>
      </c>
      <c r="I98" s="138">
        <v>99276</v>
      </c>
      <c r="J98" s="139"/>
      <c r="K98" s="140"/>
      <c r="L98" s="120"/>
    </row>
    <row r="99" spans="1:12" s="49" customFormat="1" ht="30" customHeight="1">
      <c r="A99" s="50" t="s">
        <v>185</v>
      </c>
      <c r="B99" s="45" t="s">
        <v>120</v>
      </c>
      <c r="C99" s="45" t="s">
        <v>184</v>
      </c>
      <c r="D99" s="45" t="s">
        <v>191</v>
      </c>
      <c r="E99" s="46">
        <v>310</v>
      </c>
      <c r="F99" s="45" t="s">
        <v>117</v>
      </c>
      <c r="G99" s="66">
        <v>528630.06</v>
      </c>
      <c r="H99" s="67">
        <v>528630.06</v>
      </c>
      <c r="I99" s="141">
        <f>H99</f>
        <v>528630.06</v>
      </c>
      <c r="J99" s="142"/>
      <c r="K99" s="143"/>
      <c r="L99" s="120"/>
    </row>
    <row r="100" spans="1:12" s="49" customFormat="1" ht="29.25" customHeight="1" thickBot="1">
      <c r="A100" s="50" t="s">
        <v>186</v>
      </c>
      <c r="B100" s="45" t="s">
        <v>120</v>
      </c>
      <c r="C100" s="45" t="s">
        <v>184</v>
      </c>
      <c r="D100" s="45" t="s">
        <v>191</v>
      </c>
      <c r="E100" s="46">
        <v>310</v>
      </c>
      <c r="F100" s="45" t="s">
        <v>118</v>
      </c>
      <c r="G100" s="66">
        <v>756000</v>
      </c>
      <c r="H100" s="67">
        <v>756000</v>
      </c>
      <c r="I100" s="123">
        <f>H100</f>
        <v>756000</v>
      </c>
      <c r="J100" s="124"/>
      <c r="K100" s="125"/>
      <c r="L100" s="120"/>
    </row>
    <row r="101" spans="1:12" s="49" customFormat="1" ht="29.25" customHeight="1" thickBot="1">
      <c r="A101" s="50" t="s">
        <v>194</v>
      </c>
      <c r="B101" s="45" t="s">
        <v>120</v>
      </c>
      <c r="C101" s="45" t="s">
        <v>184</v>
      </c>
      <c r="D101" s="45" t="s">
        <v>191</v>
      </c>
      <c r="E101" s="46">
        <v>340</v>
      </c>
      <c r="F101" s="45" t="s">
        <v>119</v>
      </c>
      <c r="G101" s="66">
        <v>5469.33</v>
      </c>
      <c r="H101" s="67">
        <v>5469.33</v>
      </c>
      <c r="I101" s="123">
        <f>H101</f>
        <v>5469.33</v>
      </c>
      <c r="J101" s="124"/>
      <c r="K101" s="125"/>
      <c r="L101" s="120"/>
    </row>
    <row r="102" spans="1:12" ht="16.5" thickBot="1">
      <c r="A102" s="61" t="s">
        <v>125</v>
      </c>
      <c r="B102" s="62"/>
      <c r="C102" s="63"/>
      <c r="D102" s="63"/>
      <c r="E102" s="63"/>
      <c r="F102" s="64"/>
      <c r="G102" s="94">
        <f>SUM(G98:G101)</f>
        <v>1389375.3900000001</v>
      </c>
      <c r="H102" s="94">
        <f>SUM(H98:H101)</f>
        <v>1389375.3900000001</v>
      </c>
      <c r="I102" s="129">
        <f>SUM(I98:K101)</f>
        <v>1389375.3900000001</v>
      </c>
      <c r="J102" s="130"/>
      <c r="K102" s="131"/>
      <c r="L102" s="120"/>
    </row>
    <row r="103" spans="1:12" ht="32.25" customHeight="1" thickBot="1">
      <c r="A103" s="132" t="s">
        <v>181</v>
      </c>
      <c r="B103" s="133"/>
      <c r="C103" s="133"/>
      <c r="D103" s="133"/>
      <c r="E103" s="133"/>
      <c r="F103" s="133"/>
      <c r="G103" s="133"/>
      <c r="H103" s="133"/>
      <c r="I103" s="133"/>
      <c r="J103" s="133"/>
      <c r="K103" s="134"/>
      <c r="L103" s="120"/>
    </row>
    <row r="104" spans="1:12" s="49" customFormat="1" ht="22.5" customHeight="1" thickBot="1">
      <c r="A104" s="50" t="s">
        <v>182</v>
      </c>
      <c r="B104" s="45" t="s">
        <v>120</v>
      </c>
      <c r="C104" s="45" t="s">
        <v>183</v>
      </c>
      <c r="D104" s="45" t="s">
        <v>138</v>
      </c>
      <c r="E104" s="46">
        <v>211</v>
      </c>
      <c r="F104" s="45" t="s">
        <v>89</v>
      </c>
      <c r="G104" s="66">
        <v>1040826.6</v>
      </c>
      <c r="H104" s="67">
        <v>1040826.6</v>
      </c>
      <c r="I104" s="135">
        <f>H104</f>
        <v>1040826.6</v>
      </c>
      <c r="J104" s="136"/>
      <c r="K104" s="137"/>
      <c r="L104" s="120"/>
    </row>
    <row r="105" spans="1:12" ht="16.5" thickBot="1">
      <c r="A105" s="61" t="s">
        <v>125</v>
      </c>
      <c r="B105" s="62"/>
      <c r="C105" s="63"/>
      <c r="D105" s="63"/>
      <c r="E105" s="63"/>
      <c r="F105" s="64"/>
      <c r="G105" s="94">
        <f>SUM(G104:G104)</f>
        <v>1040826.6</v>
      </c>
      <c r="H105" s="94">
        <f>SUM(H104:H104)</f>
        <v>1040826.6</v>
      </c>
      <c r="I105" s="129">
        <f>SUM(I104:K104)</f>
        <v>1040826.6</v>
      </c>
      <c r="J105" s="130"/>
      <c r="K105" s="131"/>
      <c r="L105" s="120"/>
    </row>
    <row r="106" spans="1:11" ht="33.75" customHeight="1" thickBot="1">
      <c r="A106" s="110" t="s">
        <v>85</v>
      </c>
      <c r="B106" s="106"/>
      <c r="C106" s="106"/>
      <c r="D106" s="106"/>
      <c r="E106" s="106"/>
      <c r="F106" s="106"/>
      <c r="G106" s="107">
        <f>G105+G58+G54+G48+G39+G51+G68+G62+G77+G84+G90+G102+G96+G80+G93</f>
        <v>93976890.57000001</v>
      </c>
      <c r="H106" s="107">
        <f>H105+H58+H54+H48+H39+H51+H68+H62+H77+H84+H90+H102+H96+H80+H93</f>
        <v>93920952.33000001</v>
      </c>
      <c r="I106" s="212">
        <f>H106</f>
        <v>93920952.33000001</v>
      </c>
      <c r="J106" s="213"/>
      <c r="K106" s="214"/>
    </row>
    <row r="107" spans="1:11" ht="10.5" customHeight="1">
      <c r="A107" s="111"/>
      <c r="B107" s="112"/>
      <c r="C107" s="112"/>
      <c r="D107" s="112"/>
      <c r="E107" s="112"/>
      <c r="F107" s="112"/>
      <c r="G107" s="113"/>
      <c r="H107" s="113"/>
      <c r="I107" s="114"/>
      <c r="J107" s="114"/>
      <c r="K107" s="114"/>
    </row>
    <row r="108" spans="1:11" s="49" customFormat="1" ht="27" customHeight="1">
      <c r="A108" s="28"/>
      <c r="B108" s="25"/>
      <c r="C108" s="25"/>
      <c r="D108" s="25"/>
      <c r="E108" s="27" t="s">
        <v>198</v>
      </c>
      <c r="F108" s="25"/>
      <c r="G108" s="25"/>
      <c r="H108" s="25"/>
      <c r="I108" s="26"/>
      <c r="J108" s="26"/>
      <c r="K108" s="26"/>
    </row>
    <row r="109" spans="2:11" s="115" customFormat="1" ht="12">
      <c r="B109" s="116"/>
      <c r="C109" s="116"/>
      <c r="E109" s="115" t="s">
        <v>137</v>
      </c>
      <c r="I109" s="117"/>
      <c r="J109" s="117"/>
      <c r="K109" s="117"/>
    </row>
    <row r="110" spans="1:11" s="49" customFormat="1" ht="14.25">
      <c r="A110" s="118" t="s">
        <v>199</v>
      </c>
      <c r="B110" s="27"/>
      <c r="C110" s="27"/>
      <c r="D110" s="25"/>
      <c r="E110" s="25"/>
      <c r="F110" s="25"/>
      <c r="G110" s="25"/>
      <c r="H110" s="25"/>
      <c r="I110" s="26"/>
      <c r="J110" s="26"/>
      <c r="K110" s="26"/>
    </row>
    <row r="111" spans="1:11" ht="12.75">
      <c r="A111" s="49"/>
      <c r="B111" s="49"/>
      <c r="C111" s="49"/>
      <c r="D111" s="49"/>
      <c r="E111" s="49"/>
      <c r="F111" s="49"/>
      <c r="G111" s="49"/>
      <c r="H111" s="49"/>
      <c r="I111" s="119"/>
      <c r="J111" s="119"/>
      <c r="K111" s="119"/>
    </row>
    <row r="112" spans="1:11" ht="12.75">
      <c r="A112" s="49"/>
      <c r="B112" s="49"/>
      <c r="C112" s="49"/>
      <c r="D112" s="49"/>
      <c r="E112" s="49"/>
      <c r="F112" s="49"/>
      <c r="G112" s="49"/>
      <c r="H112" s="49"/>
      <c r="I112" s="119"/>
      <c r="J112" s="119"/>
      <c r="K112" s="119"/>
    </row>
    <row r="113" spans="1:11" ht="12.75">
      <c r="A113" s="49"/>
      <c r="B113" s="49"/>
      <c r="C113" s="49"/>
      <c r="D113" s="49"/>
      <c r="E113" s="49"/>
      <c r="F113" s="49"/>
      <c r="G113" s="49"/>
      <c r="H113" s="49"/>
      <c r="I113" s="119"/>
      <c r="J113" s="119"/>
      <c r="K113" s="119"/>
    </row>
    <row r="114" spans="1:11" ht="12.75">
      <c r="A114" s="49"/>
      <c r="B114" s="49"/>
      <c r="C114" s="49"/>
      <c r="D114" s="49"/>
      <c r="E114" s="49"/>
      <c r="F114" s="49"/>
      <c r="G114" s="49"/>
      <c r="H114" s="49"/>
      <c r="I114" s="119"/>
      <c r="J114" s="119"/>
      <c r="K114" s="119"/>
    </row>
    <row r="115" spans="1:11" ht="12.75">
      <c r="A115" s="49"/>
      <c r="B115" s="49"/>
      <c r="C115" s="49"/>
      <c r="D115" s="49"/>
      <c r="E115" s="49"/>
      <c r="F115" s="49"/>
      <c r="G115" s="49"/>
      <c r="H115" s="49"/>
      <c r="I115" s="119"/>
      <c r="J115" s="119"/>
      <c r="K115" s="119"/>
    </row>
    <row r="116" spans="1:11" ht="12.75">
      <c r="A116" s="49"/>
      <c r="B116" s="49"/>
      <c r="C116" s="49"/>
      <c r="D116" s="49"/>
      <c r="E116" s="49"/>
      <c r="F116" s="49"/>
      <c r="G116" s="49"/>
      <c r="H116" s="49"/>
      <c r="I116" s="119"/>
      <c r="J116" s="119"/>
      <c r="K116" s="119"/>
    </row>
    <row r="117" spans="1:11" ht="12.75">
      <c r="A117" s="49"/>
      <c r="B117" s="49"/>
      <c r="C117" s="49"/>
      <c r="D117" s="49"/>
      <c r="E117" s="49"/>
      <c r="F117" s="49"/>
      <c r="G117" s="49"/>
      <c r="H117" s="49"/>
      <c r="I117" s="119"/>
      <c r="J117" s="119"/>
      <c r="K117" s="119"/>
    </row>
    <row r="118" spans="1:11" ht="12.75">
      <c r="A118" s="49"/>
      <c r="B118" s="49"/>
      <c r="C118" s="49"/>
      <c r="D118" s="49"/>
      <c r="E118" s="49"/>
      <c r="F118" s="49"/>
      <c r="G118" s="49"/>
      <c r="H118" s="49"/>
      <c r="I118" s="119"/>
      <c r="J118" s="119"/>
      <c r="K118" s="119"/>
    </row>
    <row r="119" spans="1:11" ht="12.75">
      <c r="A119" s="49"/>
      <c r="B119" s="49"/>
      <c r="C119" s="49"/>
      <c r="D119" s="49"/>
      <c r="E119" s="49"/>
      <c r="F119" s="49"/>
      <c r="G119" s="49"/>
      <c r="H119" s="49"/>
      <c r="I119" s="119"/>
      <c r="J119" s="119"/>
      <c r="K119" s="119"/>
    </row>
    <row r="120" spans="1:11" ht="12.75">
      <c r="A120" s="49"/>
      <c r="B120" s="49"/>
      <c r="C120" s="49"/>
      <c r="D120" s="49"/>
      <c r="E120" s="49"/>
      <c r="F120" s="49"/>
      <c r="G120" s="49"/>
      <c r="H120" s="49"/>
      <c r="I120" s="119"/>
      <c r="J120" s="119"/>
      <c r="K120" s="119"/>
    </row>
    <row r="121" spans="1:11" ht="12.75">
      <c r="A121" s="49"/>
      <c r="B121" s="49"/>
      <c r="C121" s="49"/>
      <c r="D121" s="49"/>
      <c r="E121" s="49"/>
      <c r="F121" s="49"/>
      <c r="G121" s="49"/>
      <c r="H121" s="49"/>
      <c r="I121" s="119"/>
      <c r="J121" s="119"/>
      <c r="K121" s="119"/>
    </row>
  </sheetData>
  <sheetProtection/>
  <mergeCells count="112">
    <mergeCell ref="I89:K89"/>
    <mergeCell ref="I106:K106"/>
    <mergeCell ref="A103:K103"/>
    <mergeCell ref="A85:K85"/>
    <mergeCell ref="I86:K86"/>
    <mergeCell ref="I90:K90"/>
    <mergeCell ref="I104:K104"/>
    <mergeCell ref="I105:K105"/>
    <mergeCell ref="I102:K102"/>
    <mergeCell ref="I93:K93"/>
    <mergeCell ref="I11:K11"/>
    <mergeCell ref="I15:K15"/>
    <mergeCell ref="I23:K23"/>
    <mergeCell ref="I19:K19"/>
    <mergeCell ref="I20:K20"/>
    <mergeCell ref="I80:K80"/>
    <mergeCell ref="I21:K21"/>
    <mergeCell ref="I22:K22"/>
    <mergeCell ref="I12:K12"/>
    <mergeCell ref="I13:K13"/>
    <mergeCell ref="I18:K18"/>
    <mergeCell ref="I46:K46"/>
    <mergeCell ref="I25:K25"/>
    <mergeCell ref="I24:K24"/>
    <mergeCell ref="I26:K26"/>
    <mergeCell ref="I28:K28"/>
    <mergeCell ref="I48:K48"/>
    <mergeCell ref="I27:K27"/>
    <mergeCell ref="I30:K30"/>
    <mergeCell ref="I47:K47"/>
    <mergeCell ref="A49:K49"/>
    <mergeCell ref="I41:K41"/>
    <mergeCell ref="I42:K42"/>
    <mergeCell ref="I43:K43"/>
    <mergeCell ref="I44:K44"/>
    <mergeCell ref="I10:K10"/>
    <mergeCell ref="I8:K8"/>
    <mergeCell ref="I9:K9"/>
    <mergeCell ref="R1:S1"/>
    <mergeCell ref="A3:K3"/>
    <mergeCell ref="I4:K4"/>
    <mergeCell ref="N6:P6"/>
    <mergeCell ref="N3:O3"/>
    <mergeCell ref="N4:O4"/>
    <mergeCell ref="A1:K1"/>
    <mergeCell ref="A2:K2"/>
    <mergeCell ref="N1:P1"/>
    <mergeCell ref="N2:O2"/>
    <mergeCell ref="A6:K6"/>
    <mergeCell ref="B7:F7"/>
    <mergeCell ref="I7:K7"/>
    <mergeCell ref="I53:K53"/>
    <mergeCell ref="I51:K51"/>
    <mergeCell ref="I38:K38"/>
    <mergeCell ref="I35:K35"/>
    <mergeCell ref="A40:K40"/>
    <mergeCell ref="I36:K36"/>
    <mergeCell ref="A52:K52"/>
    <mergeCell ref="I50:K50"/>
    <mergeCell ref="I39:K39"/>
    <mergeCell ref="I45:K45"/>
    <mergeCell ref="I29:K29"/>
    <mergeCell ref="I37:K37"/>
    <mergeCell ref="I32:K32"/>
    <mergeCell ref="I31:K31"/>
    <mergeCell ref="I33:K33"/>
    <mergeCell ref="I34:K34"/>
    <mergeCell ref="I14:K14"/>
    <mergeCell ref="I16:K16"/>
    <mergeCell ref="I17:K17"/>
    <mergeCell ref="I60:K60"/>
    <mergeCell ref="I61:K61"/>
    <mergeCell ref="I62:K62"/>
    <mergeCell ref="I74:K74"/>
    <mergeCell ref="I75:K75"/>
    <mergeCell ref="I79:K79"/>
    <mergeCell ref="I73:K73"/>
    <mergeCell ref="I54:K54"/>
    <mergeCell ref="A55:K55"/>
    <mergeCell ref="I56:K56"/>
    <mergeCell ref="I57:K57"/>
    <mergeCell ref="I58:K58"/>
    <mergeCell ref="A59:K59"/>
    <mergeCell ref="I65:K65"/>
    <mergeCell ref="I67:K67"/>
    <mergeCell ref="A63:K63"/>
    <mergeCell ref="I66:K66"/>
    <mergeCell ref="A69:K69"/>
    <mergeCell ref="I71:K71"/>
    <mergeCell ref="I72:K72"/>
    <mergeCell ref="I68:K68"/>
    <mergeCell ref="I64:K64"/>
    <mergeCell ref="I95:K95"/>
    <mergeCell ref="I96:K96"/>
    <mergeCell ref="I98:K98"/>
    <mergeCell ref="I99:K99"/>
    <mergeCell ref="I83:K83"/>
    <mergeCell ref="I84:K84"/>
    <mergeCell ref="I88:K88"/>
    <mergeCell ref="A91:K91"/>
    <mergeCell ref="I92:K92"/>
    <mergeCell ref="I87:K87"/>
    <mergeCell ref="I82:K82"/>
    <mergeCell ref="I101:K101"/>
    <mergeCell ref="I70:K70"/>
    <mergeCell ref="I76:K76"/>
    <mergeCell ref="A78:K78"/>
    <mergeCell ref="A81:K81"/>
    <mergeCell ref="I77:K77"/>
    <mergeCell ref="A97:K97"/>
    <mergeCell ref="I100:K100"/>
    <mergeCell ref="A94:K94"/>
  </mergeCells>
  <printOptions/>
  <pageMargins left="0.7874015748031497" right="0.1968503937007874" top="0.5905511811023623" bottom="0.5905511811023623" header="0" footer="0"/>
  <pageSetup fitToWidth="0" horizontalDpi="300" verticalDpi="300" orientation="portrait" paperSize="9" scale="62" r:id="rId2"/>
  <rowBreaks count="2" manualBreakCount="2">
    <brk id="39" max="10" man="1"/>
    <brk id="84" max="10" man="1"/>
  </row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99"/>
  <sheetViews>
    <sheetView zoomScalePageLayoutView="0" workbookViewId="0" topLeftCell="A79">
      <selection activeCell="C44" sqref="C44"/>
    </sheetView>
  </sheetViews>
  <sheetFormatPr defaultColWidth="9.00390625" defaultRowHeight="12.75"/>
  <cols>
    <col min="3" max="3" width="64.375" style="0" customWidth="1"/>
  </cols>
  <sheetData>
    <row r="1" spans="1:3" ht="13.5" thickTop="1">
      <c r="A1" s="1"/>
      <c r="B1" s="2"/>
      <c r="C1" s="3"/>
    </row>
    <row r="2" spans="1:3" ht="12.75">
      <c r="A2" s="4"/>
      <c r="B2" s="5"/>
      <c r="C2" s="6"/>
    </row>
    <row r="3" spans="1:3" ht="12.75">
      <c r="A3" s="4"/>
      <c r="B3" s="7" t="s">
        <v>0</v>
      </c>
      <c r="C3" s="6"/>
    </row>
    <row r="4" spans="1:3" ht="12.75">
      <c r="A4" s="4"/>
      <c r="B4" s="5"/>
      <c r="C4" s="6"/>
    </row>
    <row r="5" spans="1:3" ht="12.75">
      <c r="A5" s="4"/>
      <c r="B5" s="8" t="s">
        <v>1</v>
      </c>
      <c r="C5" s="6"/>
    </row>
    <row r="6" spans="1:3" ht="12.75">
      <c r="A6" s="4"/>
      <c r="B6" s="5"/>
      <c r="C6" s="6"/>
    </row>
    <row r="7" spans="1:3" ht="12.75">
      <c r="A7" s="4" t="s">
        <v>2</v>
      </c>
      <c r="B7" s="5"/>
      <c r="C7" s="9"/>
    </row>
    <row r="8" spans="1:3" ht="12.75">
      <c r="A8" s="4" t="s">
        <v>3</v>
      </c>
      <c r="B8" s="5"/>
      <c r="C8" s="9"/>
    </row>
    <row r="9" spans="1:3" ht="12.75">
      <c r="A9" s="4" t="s">
        <v>4</v>
      </c>
      <c r="B9" s="5"/>
      <c r="C9" s="9"/>
    </row>
    <row r="10" spans="1:3" ht="12.75">
      <c r="A10" s="4"/>
      <c r="B10" s="5"/>
      <c r="C10" s="9"/>
    </row>
    <row r="11" spans="1:3" ht="12.75">
      <c r="A11" s="10" t="s">
        <v>5</v>
      </c>
      <c r="B11" s="5"/>
      <c r="C11" s="9"/>
    </row>
    <row r="12" spans="1:3" ht="12.75">
      <c r="A12" s="11" t="s">
        <v>6</v>
      </c>
      <c r="B12" s="5"/>
      <c r="C12" s="9"/>
    </row>
    <row r="13" spans="1:3" ht="12.75">
      <c r="A13" s="10" t="s">
        <v>7</v>
      </c>
      <c r="B13" s="5"/>
      <c r="C13" s="9"/>
    </row>
    <row r="14" spans="1:3" ht="12.75">
      <c r="A14" s="4" t="s">
        <v>8</v>
      </c>
      <c r="B14" s="5"/>
      <c r="C14" s="9"/>
    </row>
    <row r="15" spans="1:3" ht="12.75">
      <c r="A15" s="4" t="s">
        <v>9</v>
      </c>
      <c r="B15" s="5"/>
      <c r="C15" s="6"/>
    </row>
    <row r="16" spans="1:3" ht="12.75">
      <c r="A16" s="4" t="s">
        <v>10</v>
      </c>
      <c r="B16" s="5"/>
      <c r="C16" s="6"/>
    </row>
    <row r="17" spans="1:3" ht="12.75">
      <c r="A17" s="12" t="s">
        <v>11</v>
      </c>
      <c r="B17" s="5"/>
      <c r="C17" s="6"/>
    </row>
    <row r="18" spans="1:3" ht="12.75">
      <c r="A18" s="13" t="s">
        <v>12</v>
      </c>
      <c r="B18" s="5"/>
      <c r="C18" s="6"/>
    </row>
    <row r="19" spans="1:3" ht="12.75">
      <c r="A19" s="13" t="s">
        <v>13</v>
      </c>
      <c r="B19" s="5"/>
      <c r="C19" s="6"/>
    </row>
    <row r="20" spans="1:3" ht="12.75">
      <c r="A20" s="13" t="s">
        <v>14</v>
      </c>
      <c r="B20" s="5"/>
      <c r="C20" s="6"/>
    </row>
    <row r="21" spans="1:3" ht="12.75">
      <c r="A21" s="10" t="s">
        <v>15</v>
      </c>
      <c r="B21" s="5"/>
      <c r="C21" s="6"/>
    </row>
    <row r="22" spans="1:3" ht="12.75">
      <c r="A22" s="10" t="s">
        <v>16</v>
      </c>
      <c r="B22" s="5"/>
      <c r="C22" s="6"/>
    </row>
    <row r="23" spans="1:3" ht="12.75">
      <c r="A23" s="13"/>
      <c r="B23" s="5"/>
      <c r="C23" s="6"/>
    </row>
    <row r="24" spans="1:3" ht="12.75">
      <c r="A24" s="11" t="s">
        <v>17</v>
      </c>
      <c r="B24" s="5"/>
      <c r="C24" s="6"/>
    </row>
    <row r="25" spans="1:3" ht="12.75">
      <c r="A25" s="11" t="s">
        <v>18</v>
      </c>
      <c r="B25" s="5"/>
      <c r="C25" s="6"/>
    </row>
    <row r="26" spans="1:3" ht="12.75">
      <c r="A26" s="10" t="s">
        <v>7</v>
      </c>
      <c r="B26" s="5"/>
      <c r="C26" s="6"/>
    </row>
    <row r="27" spans="1:3" ht="12.75">
      <c r="A27" s="4" t="s">
        <v>8</v>
      </c>
      <c r="B27" s="5"/>
      <c r="C27" s="9"/>
    </row>
    <row r="28" spans="1:3" ht="12.75">
      <c r="A28" s="4" t="s">
        <v>19</v>
      </c>
      <c r="B28" s="5"/>
      <c r="C28" s="6"/>
    </row>
    <row r="29" spans="1:3" ht="12.75">
      <c r="A29" s="4" t="s">
        <v>20</v>
      </c>
      <c r="B29" s="5"/>
      <c r="C29" s="6"/>
    </row>
    <row r="30" spans="1:3" ht="12.75">
      <c r="A30" s="4" t="s">
        <v>21</v>
      </c>
      <c r="B30" s="5"/>
      <c r="C30" s="6"/>
    </row>
    <row r="31" spans="1:3" ht="12.75">
      <c r="A31" s="4" t="s">
        <v>22</v>
      </c>
      <c r="B31" s="5"/>
      <c r="C31" s="9"/>
    </row>
    <row r="32" spans="1:3" ht="12.75">
      <c r="A32" s="4" t="s">
        <v>23</v>
      </c>
      <c r="B32" s="5"/>
      <c r="C32" s="6"/>
    </row>
    <row r="33" spans="1:3" ht="12.75">
      <c r="A33" s="4" t="s">
        <v>24</v>
      </c>
      <c r="B33" s="5"/>
      <c r="C33" s="6"/>
    </row>
    <row r="34" spans="1:3" ht="12.75">
      <c r="A34" s="13" t="s">
        <v>25</v>
      </c>
      <c r="B34" s="5"/>
      <c r="C34" s="6"/>
    </row>
    <row r="35" spans="1:3" ht="12.75">
      <c r="A35" s="13" t="s">
        <v>14</v>
      </c>
      <c r="B35" s="5"/>
      <c r="C35" s="6"/>
    </row>
    <row r="36" spans="1:3" ht="12.75">
      <c r="A36" s="10" t="s">
        <v>15</v>
      </c>
      <c r="B36" s="5"/>
      <c r="C36" s="6"/>
    </row>
    <row r="37" spans="1:3" ht="12.75">
      <c r="A37" s="10" t="s">
        <v>26</v>
      </c>
      <c r="B37" s="5"/>
      <c r="C37" s="6"/>
    </row>
    <row r="38" spans="1:3" ht="12.75">
      <c r="A38" s="4"/>
      <c r="B38" s="5"/>
      <c r="C38" s="6"/>
    </row>
    <row r="39" spans="1:3" ht="12.75">
      <c r="A39" s="4"/>
      <c r="B39" s="5"/>
      <c r="C39" s="6"/>
    </row>
    <row r="40" spans="1:3" ht="12.75">
      <c r="A40" s="10" t="s">
        <v>27</v>
      </c>
      <c r="B40" s="5"/>
      <c r="C40" s="6"/>
    </row>
    <row r="41" spans="1:3" ht="12.75">
      <c r="A41" s="10" t="s">
        <v>7</v>
      </c>
      <c r="B41" s="5"/>
      <c r="C41" s="6"/>
    </row>
    <row r="42" spans="1:3" ht="12.75">
      <c r="A42" s="4" t="s">
        <v>28</v>
      </c>
      <c r="B42" s="5"/>
      <c r="C42" s="6"/>
    </row>
    <row r="43" spans="1:3" ht="12.75">
      <c r="A43" s="4" t="s">
        <v>29</v>
      </c>
      <c r="B43" s="5"/>
      <c r="C43" s="6"/>
    </row>
    <row r="44" spans="1:3" ht="12.75">
      <c r="A44" s="4" t="s">
        <v>30</v>
      </c>
      <c r="B44" s="5"/>
      <c r="C44" s="6"/>
    </row>
    <row r="45" spans="1:3" ht="12.75">
      <c r="A45" s="4" t="s">
        <v>31</v>
      </c>
      <c r="B45" s="5"/>
      <c r="C45" s="6"/>
    </row>
    <row r="46" spans="1:3" ht="12.75">
      <c r="A46" s="4" t="s">
        <v>32</v>
      </c>
      <c r="B46" s="5"/>
      <c r="C46" s="6"/>
    </row>
    <row r="47" spans="1:3" ht="12.75">
      <c r="A47" s="4" t="s">
        <v>33</v>
      </c>
      <c r="B47" s="5"/>
      <c r="C47" s="6"/>
    </row>
    <row r="48" spans="1:3" ht="12.75">
      <c r="A48" s="4" t="s">
        <v>34</v>
      </c>
      <c r="B48" s="5"/>
      <c r="C48" s="6"/>
    </row>
    <row r="49" spans="1:3" ht="12.75">
      <c r="A49" s="4" t="s">
        <v>35</v>
      </c>
      <c r="B49" s="5"/>
      <c r="C49" s="6"/>
    </row>
    <row r="50" spans="1:3" ht="12.75">
      <c r="A50" s="4" t="s">
        <v>36</v>
      </c>
      <c r="B50" s="5"/>
      <c r="C50" s="6"/>
    </row>
    <row r="51" spans="1:3" ht="12.75">
      <c r="A51" s="13" t="s">
        <v>37</v>
      </c>
      <c r="B51" s="5"/>
      <c r="C51" s="6"/>
    </row>
    <row r="52" spans="1:3" ht="12.75">
      <c r="A52" s="13" t="s">
        <v>14</v>
      </c>
      <c r="B52" s="5"/>
      <c r="C52" s="6"/>
    </row>
    <row r="53" spans="1:3" ht="12.75">
      <c r="A53" s="4"/>
      <c r="B53" s="5"/>
      <c r="C53" s="6"/>
    </row>
    <row r="54" spans="1:3" ht="12.75">
      <c r="A54" s="10" t="s">
        <v>38</v>
      </c>
      <c r="B54" s="5"/>
      <c r="C54" s="6"/>
    </row>
    <row r="55" spans="1:3" ht="12.75">
      <c r="A55" s="10" t="s">
        <v>39</v>
      </c>
      <c r="B55" s="5"/>
      <c r="C55" s="6"/>
    </row>
    <row r="56" spans="1:3" ht="12.75">
      <c r="A56" s="4" t="s">
        <v>40</v>
      </c>
      <c r="B56" s="5"/>
      <c r="C56" s="6"/>
    </row>
    <row r="57" spans="1:3" ht="12.75">
      <c r="A57" s="4" t="s">
        <v>41</v>
      </c>
      <c r="B57" s="5"/>
      <c r="C57" s="6"/>
    </row>
    <row r="58" spans="1:3" ht="12.75">
      <c r="A58" s="4"/>
      <c r="B58" s="5"/>
      <c r="C58" s="6"/>
    </row>
    <row r="59" spans="1:3" ht="12.75">
      <c r="A59" s="11" t="s">
        <v>58</v>
      </c>
      <c r="B59" s="5"/>
      <c r="C59" s="6"/>
    </row>
    <row r="60" spans="1:3" ht="12.75">
      <c r="A60" s="10" t="s">
        <v>7</v>
      </c>
      <c r="B60" s="5"/>
      <c r="C60" s="6"/>
    </row>
    <row r="61" spans="1:3" ht="12.75">
      <c r="A61" s="4" t="s">
        <v>8</v>
      </c>
      <c r="B61" s="5"/>
      <c r="C61" s="6"/>
    </row>
    <row r="62" spans="1:3" ht="12.75">
      <c r="A62" s="4" t="s">
        <v>19</v>
      </c>
      <c r="B62" s="5"/>
      <c r="C62" s="6"/>
    </row>
    <row r="63" spans="1:3" ht="12.75">
      <c r="A63" s="4" t="s">
        <v>20</v>
      </c>
      <c r="B63" s="5"/>
      <c r="C63" s="6"/>
    </row>
    <row r="64" spans="1:3" ht="12.75">
      <c r="A64" s="4" t="s">
        <v>21</v>
      </c>
      <c r="B64" s="5"/>
      <c r="C64" s="6"/>
    </row>
    <row r="65" spans="1:3" ht="12.75">
      <c r="A65" s="10" t="s">
        <v>15</v>
      </c>
      <c r="B65" s="5"/>
      <c r="C65" s="6"/>
    </row>
    <row r="66" spans="1:3" ht="12.75">
      <c r="A66" s="10" t="s">
        <v>59</v>
      </c>
      <c r="B66" s="5"/>
      <c r="C66" s="6"/>
    </row>
    <row r="67" spans="1:3" ht="12.75">
      <c r="A67" s="4"/>
      <c r="B67" s="5"/>
      <c r="C67" s="6"/>
    </row>
    <row r="68" spans="1:3" ht="12.75">
      <c r="A68" s="4"/>
      <c r="B68" s="5"/>
      <c r="C68" s="6"/>
    </row>
    <row r="69" spans="1:3" ht="12.75">
      <c r="A69" s="4"/>
      <c r="B69" s="8" t="s">
        <v>42</v>
      </c>
      <c r="C69" s="6"/>
    </row>
    <row r="70" spans="1:3" ht="12.75">
      <c r="A70" s="12"/>
      <c r="B70" s="5"/>
      <c r="C70" s="6"/>
    </row>
    <row r="71" spans="1:3" ht="12.75">
      <c r="A71" s="13" t="s">
        <v>43</v>
      </c>
      <c r="B71" s="5"/>
      <c r="C71" s="6"/>
    </row>
    <row r="72" spans="1:3" ht="12.75">
      <c r="A72" s="12" t="s">
        <v>44</v>
      </c>
      <c r="B72" s="5"/>
      <c r="C72" s="6"/>
    </row>
    <row r="73" spans="1:3" ht="12.75">
      <c r="A73" s="10" t="s">
        <v>45</v>
      </c>
      <c r="B73" s="5"/>
      <c r="C73" s="6"/>
    </row>
    <row r="74" spans="1:3" ht="12.75">
      <c r="A74" s="10" t="s">
        <v>7</v>
      </c>
      <c r="B74" s="5"/>
      <c r="C74" s="6"/>
    </row>
    <row r="75" spans="1:3" ht="12.75">
      <c r="A75" s="4" t="s">
        <v>46</v>
      </c>
      <c r="B75" s="5"/>
      <c r="C75" s="6"/>
    </row>
    <row r="76" spans="1:3" ht="12.75">
      <c r="A76" s="10" t="s">
        <v>15</v>
      </c>
      <c r="B76" s="5"/>
      <c r="C76" s="6"/>
    </row>
    <row r="77" spans="1:3" ht="12.75">
      <c r="A77" s="10" t="s">
        <v>47</v>
      </c>
      <c r="B77" s="5"/>
      <c r="C77" s="6"/>
    </row>
    <row r="78" spans="1:3" ht="12.75">
      <c r="A78" s="10"/>
      <c r="B78" s="5"/>
      <c r="C78" s="6"/>
    </row>
    <row r="79" spans="1:3" ht="12.75">
      <c r="A79" s="10" t="s">
        <v>48</v>
      </c>
      <c r="B79" s="5"/>
      <c r="C79" s="6"/>
    </row>
    <row r="80" spans="1:3" ht="12.75">
      <c r="A80" s="10" t="s">
        <v>7</v>
      </c>
      <c r="B80" s="5"/>
      <c r="C80" s="6"/>
    </row>
    <row r="81" spans="1:3" ht="12.75">
      <c r="A81" s="4" t="s">
        <v>49</v>
      </c>
      <c r="B81" s="5"/>
      <c r="C81" s="6"/>
    </row>
    <row r="82" spans="1:3" ht="12.75">
      <c r="A82" s="4" t="s">
        <v>50</v>
      </c>
      <c r="B82" s="5"/>
      <c r="C82" s="6"/>
    </row>
    <row r="83" spans="1:3" ht="12.75">
      <c r="A83" s="12" t="s">
        <v>51</v>
      </c>
      <c r="B83" s="5"/>
      <c r="C83" s="6"/>
    </row>
    <row r="84" spans="1:3" ht="12.75">
      <c r="A84" s="4" t="s">
        <v>52</v>
      </c>
      <c r="B84" s="5"/>
      <c r="C84" s="6"/>
    </row>
    <row r="85" spans="1:3" ht="12.75">
      <c r="A85" s="12" t="s">
        <v>53</v>
      </c>
      <c r="B85" s="5"/>
      <c r="C85" s="6"/>
    </row>
    <row r="86" spans="1:3" ht="12.75">
      <c r="A86" s="10" t="s">
        <v>15</v>
      </c>
      <c r="B86" s="5"/>
      <c r="C86" s="6"/>
    </row>
    <row r="87" spans="1:3" ht="12.75">
      <c r="A87" s="10" t="s">
        <v>54</v>
      </c>
      <c r="B87" s="5"/>
      <c r="C87" s="6"/>
    </row>
    <row r="88" spans="1:3" ht="12.75">
      <c r="A88" s="12"/>
      <c r="B88" s="5"/>
      <c r="C88" s="6"/>
    </row>
    <row r="89" spans="1:3" ht="12.75">
      <c r="A89" s="10" t="s">
        <v>55</v>
      </c>
      <c r="B89" s="5"/>
      <c r="C89" s="6"/>
    </row>
    <row r="90" spans="1:3" ht="12.75">
      <c r="A90" s="10" t="s">
        <v>7</v>
      </c>
      <c r="B90" s="5"/>
      <c r="C90" s="6"/>
    </row>
    <row r="91" spans="1:3" ht="12.75">
      <c r="A91" s="4" t="s">
        <v>56</v>
      </c>
      <c r="B91" s="5"/>
      <c r="C91" s="6"/>
    </row>
    <row r="92" spans="1:3" ht="12.75">
      <c r="A92" s="4" t="s">
        <v>50</v>
      </c>
      <c r="B92" s="5"/>
      <c r="C92" s="6"/>
    </row>
    <row r="93" spans="1:3" ht="12.75">
      <c r="A93" s="12" t="s">
        <v>51</v>
      </c>
      <c r="B93" s="5"/>
      <c r="C93" s="6"/>
    </row>
    <row r="94" spans="1:3" ht="12.75">
      <c r="A94" s="10" t="s">
        <v>15</v>
      </c>
      <c r="B94" s="5"/>
      <c r="C94" s="6"/>
    </row>
    <row r="95" spans="1:3" ht="12.75">
      <c r="A95" s="10" t="s">
        <v>57</v>
      </c>
      <c r="B95" s="5"/>
      <c r="C95" s="6"/>
    </row>
    <row r="96" spans="1:3" ht="12.75">
      <c r="A96" s="12"/>
      <c r="B96" s="5"/>
      <c r="C96" s="6"/>
    </row>
    <row r="97" spans="1:3" ht="12.75">
      <c r="A97" s="12"/>
      <c r="B97" s="5"/>
      <c r="C97" s="6"/>
    </row>
    <row r="98" spans="1:3" ht="12.75">
      <c r="A98" s="12"/>
      <c r="B98" s="5"/>
      <c r="C98" s="6"/>
    </row>
    <row r="99" spans="1:3" ht="13.5" thickBot="1">
      <c r="A99" s="14"/>
      <c r="B99" s="15"/>
      <c r="C99" s="16"/>
    </row>
    <row r="100" ht="13.5" thickTop="1"/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Парус-Башкортостан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об исполнении сметы доходов и расходов (Форма 1mm)</dc:title>
  <dc:subject/>
  <dc:creator>Сипетин С. Г.</dc:creator>
  <cp:keywords/>
  <dc:description/>
  <cp:lastModifiedBy>administrator</cp:lastModifiedBy>
  <cp:lastPrinted>2011-01-07T08:34:38Z</cp:lastPrinted>
  <dcterms:created xsi:type="dcterms:W3CDTF">1997-07-10T11:18:56Z</dcterms:created>
  <dcterms:modified xsi:type="dcterms:W3CDTF">2011-06-16T11:08:41Z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Клиент">
    <vt:lpwstr>ICQ#106472062</vt:lpwstr>
  </property>
</Properties>
</file>